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28920" yWindow="-120" windowWidth="24240" windowHeight="13740" tabRatio="758" activeTab="3"/>
  </bookViews>
  <sheets>
    <sheet name="Столы на металлокаркасе" sheetId="14" r:id="rId1"/>
    <sheet name="Столы на ЛДСП" sheetId="1" r:id="rId2"/>
    <sheet name="Тумбы и Шкафы" sheetId="8" r:id="rId3"/>
    <sheet name="Аксессуары" sheetId="10" r:id="rId4"/>
    <sheet name="Комплектующие" sheetId="11" r:id="rId5"/>
    <sheet name="Ресепшн" sheetId="12" r:id="rId6"/>
    <sheet name="Ресепшн наборы" sheetId="15" r:id="rId7"/>
    <sheet name="Таблица" sheetId="5" state="hidden" r:id="rId8"/>
  </sheets>
  <definedNames>
    <definedName name="_xlnm._FilterDatabase" localSheetId="7" hidden="1">Таблица!$Q$1:$Q$401</definedName>
    <definedName name="_xlnm.Print_Area" localSheetId="5">Ресепшн!$A$1:$F$14</definedName>
    <definedName name="_xlnm.Print_Area" localSheetId="6">'Ресепшн наборы'!$A$1:$F$11</definedName>
    <definedName name="_xlnm.Print_Area" localSheetId="0">'Столы на металлокаркасе'!$A$1:$F$37</definedName>
    <definedName name="_xlnm.Print_Area" localSheetId="7">Таблица!$A$1:$F$92</definedName>
    <definedName name="_xlnm.Print_Area" localSheetId="2">'Тумбы и Шкафы'!$A$1:$F$80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197" i="5" l="1"/>
  <c r="AO196" i="5"/>
  <c r="AO195" i="5"/>
  <c r="AO194" i="5"/>
  <c r="AH197" i="5"/>
  <c r="AH196" i="5"/>
  <c r="AH195" i="5"/>
  <c r="AH194" i="5"/>
  <c r="Z194" i="5"/>
  <c r="AA194" i="5"/>
  <c r="F7" i="15" l="1"/>
  <c r="F8" i="15"/>
  <c r="F4" i="15"/>
  <c r="AY197" i="5"/>
  <c r="AX197" i="5"/>
  <c r="AV197" i="5"/>
  <c r="AU197" i="5"/>
  <c r="AT197" i="5"/>
  <c r="G196" i="5"/>
  <c r="G193" i="5"/>
  <c r="G197" i="5"/>
  <c r="G195" i="5"/>
  <c r="F5" i="15"/>
  <c r="AY196" i="5"/>
  <c r="AX196" i="5"/>
  <c r="AV196" i="5"/>
  <c r="AU196" i="5"/>
  <c r="AT196" i="5"/>
  <c r="AR197" i="5"/>
  <c r="AQ197" i="5"/>
  <c r="AN197" i="5"/>
  <c r="AM197" i="5"/>
  <c r="AK197" i="5"/>
  <c r="AJ197" i="5"/>
  <c r="AG197" i="5"/>
  <c r="AF197" i="5"/>
  <c r="AD197" i="5"/>
  <c r="AC197" i="5"/>
  <c r="Z197" i="5"/>
  <c r="Y197" i="5"/>
  <c r="W197" i="5"/>
  <c r="V197" i="5"/>
  <c r="T197" i="5"/>
  <c r="S197" i="5"/>
  <c r="R197" i="5"/>
  <c r="P197" i="5"/>
  <c r="O197" i="5"/>
  <c r="M197" i="5"/>
  <c r="L197" i="5"/>
  <c r="K197" i="5"/>
  <c r="W196" i="5"/>
  <c r="V196" i="5"/>
  <c r="T196" i="5"/>
  <c r="S196" i="5"/>
  <c r="R196" i="5"/>
  <c r="P196" i="5"/>
  <c r="O196" i="5"/>
  <c r="E7" i="15" s="1"/>
  <c r="M196" i="5"/>
  <c r="L196" i="5"/>
  <c r="K196" i="5"/>
  <c r="AR195" i="5"/>
  <c r="AQ195" i="5"/>
  <c r="AN195" i="5"/>
  <c r="AM195" i="5"/>
  <c r="AK195" i="5"/>
  <c r="AJ195" i="5"/>
  <c r="AG195" i="5"/>
  <c r="AF195" i="5"/>
  <c r="AD195" i="5"/>
  <c r="AC195" i="5"/>
  <c r="Z195" i="5"/>
  <c r="Y195" i="5"/>
  <c r="AR194" i="5"/>
  <c r="AQ194" i="5"/>
  <c r="AN194" i="5"/>
  <c r="AM194" i="5"/>
  <c r="AK194" i="5"/>
  <c r="AJ194" i="5"/>
  <c r="AG194" i="5"/>
  <c r="AF194" i="5"/>
  <c r="AD194" i="5"/>
  <c r="AC194" i="5"/>
  <c r="Y194" i="5"/>
  <c r="AD184" i="5"/>
  <c r="AC184" i="5"/>
  <c r="D184" i="5" s="1"/>
  <c r="Z184" i="5"/>
  <c r="Y184" i="5"/>
  <c r="W184" i="5"/>
  <c r="V184" i="5"/>
  <c r="S184" i="5"/>
  <c r="R184" i="5"/>
  <c r="P184" i="5"/>
  <c r="O184" i="5"/>
  <c r="L184" i="5"/>
  <c r="K184" i="5"/>
  <c r="AV195" i="5"/>
  <c r="AV194" i="5"/>
  <c r="AU195" i="5"/>
  <c r="AU194" i="5"/>
  <c r="AT194" i="5"/>
  <c r="W194" i="5"/>
  <c r="W195" i="5"/>
  <c r="W193" i="5"/>
  <c r="V194" i="5"/>
  <c r="V195" i="5"/>
  <c r="V193" i="5"/>
  <c r="T194" i="5"/>
  <c r="T195" i="5"/>
  <c r="T193" i="5"/>
  <c r="S194" i="5"/>
  <c r="S195" i="5"/>
  <c r="S193" i="5"/>
  <c r="R195" i="5"/>
  <c r="R194" i="5"/>
  <c r="R193" i="5"/>
  <c r="P195" i="5"/>
  <c r="P194" i="5"/>
  <c r="P193" i="5"/>
  <c r="O193" i="5"/>
  <c r="O195" i="5"/>
  <c r="M195" i="5"/>
  <c r="M194" i="5"/>
  <c r="M193" i="5"/>
  <c r="L195" i="5"/>
  <c r="L194" i="5"/>
  <c r="L193" i="5"/>
  <c r="K195" i="5"/>
  <c r="K194" i="5"/>
  <c r="K193" i="5"/>
  <c r="AY195" i="5"/>
  <c r="AX195" i="5"/>
  <c r="AT195" i="5"/>
  <c r="AY194" i="5"/>
  <c r="AX194" i="5"/>
  <c r="O194" i="5"/>
  <c r="D2" i="15"/>
  <c r="F6" i="15" l="1"/>
  <c r="G194" i="5"/>
  <c r="D193" i="5"/>
  <c r="F193" i="5" s="1"/>
  <c r="E4" i="15" s="1"/>
  <c r="D195" i="5"/>
  <c r="F195" i="5" s="1"/>
  <c r="E6" i="15" s="1"/>
  <c r="D194" i="5"/>
  <c r="F194" i="5" s="1"/>
  <c r="E5" i="15" s="1"/>
  <c r="F196" i="5"/>
  <c r="D197" i="5"/>
  <c r="D2" i="12"/>
  <c r="D2" i="11"/>
  <c r="D2" i="1"/>
  <c r="D2" i="8"/>
  <c r="D2" i="10"/>
  <c r="F197" i="5" l="1"/>
  <c r="E8" i="15"/>
  <c r="G58" i="5"/>
  <c r="F12" i="8" s="1"/>
  <c r="F58" i="5"/>
  <c r="E12" i="8" s="1"/>
  <c r="F57" i="5"/>
  <c r="E11" i="8" s="1"/>
  <c r="G57" i="5"/>
  <c r="F11" i="8" s="1"/>
  <c r="AR72" i="5"/>
  <c r="AQ72" i="5"/>
  <c r="AO72" i="5"/>
  <c r="AN72" i="5"/>
  <c r="AM72" i="5"/>
  <c r="AK72" i="5"/>
  <c r="AJ72" i="5"/>
  <c r="AH72" i="5"/>
  <c r="AG72" i="5"/>
  <c r="AF72" i="5"/>
  <c r="AD185" i="5"/>
  <c r="AC185" i="5"/>
  <c r="Z185" i="5"/>
  <c r="Y185" i="5"/>
  <c r="W185" i="5"/>
  <c r="V185" i="5"/>
  <c r="S185" i="5"/>
  <c r="R185" i="5"/>
  <c r="P185" i="5"/>
  <c r="O185" i="5"/>
  <c r="L185" i="5"/>
  <c r="K185" i="5"/>
  <c r="F187" i="5"/>
  <c r="E11" i="12" s="1"/>
  <c r="F186" i="5"/>
  <c r="E10" i="12" s="1"/>
  <c r="F182" i="5"/>
  <c r="V154" i="5"/>
  <c r="S154" i="5"/>
  <c r="R154" i="5"/>
  <c r="V153" i="5"/>
  <c r="S153" i="5"/>
  <c r="R153" i="5"/>
  <c r="R155" i="5"/>
  <c r="S155" i="5"/>
  <c r="V155" i="5"/>
  <c r="R156" i="5"/>
  <c r="S156" i="5"/>
  <c r="V156" i="5"/>
  <c r="V152" i="5"/>
  <c r="S152" i="5"/>
  <c r="R152" i="5"/>
  <c r="K153" i="5"/>
  <c r="L153" i="5"/>
  <c r="M153" i="5"/>
  <c r="O153" i="5"/>
  <c r="K154" i="5"/>
  <c r="L154" i="5"/>
  <c r="M154" i="5"/>
  <c r="O154" i="5"/>
  <c r="K155" i="5"/>
  <c r="L155" i="5"/>
  <c r="M155" i="5"/>
  <c r="O155" i="5"/>
  <c r="K156" i="5"/>
  <c r="L156" i="5"/>
  <c r="M156" i="5"/>
  <c r="O156" i="5"/>
  <c r="O152" i="5"/>
  <c r="L152" i="5"/>
  <c r="M152" i="5"/>
  <c r="K152" i="5"/>
  <c r="AD119" i="5"/>
  <c r="AC119" i="5"/>
  <c r="Z119" i="5"/>
  <c r="Y119" i="5"/>
  <c r="W105" i="5"/>
  <c r="V105" i="5"/>
  <c r="W103" i="5"/>
  <c r="V103" i="5"/>
  <c r="AD76" i="5"/>
  <c r="AC76" i="5"/>
  <c r="AA76" i="5"/>
  <c r="Z76" i="5"/>
  <c r="Y76" i="5"/>
  <c r="W76" i="5"/>
  <c r="V76" i="5"/>
  <c r="T76" i="5"/>
  <c r="S76" i="5"/>
  <c r="R76" i="5"/>
  <c r="AR77" i="5"/>
  <c r="AQ77" i="5"/>
  <c r="AO77" i="5"/>
  <c r="AN77" i="5"/>
  <c r="AM77" i="5"/>
  <c r="AK77" i="5"/>
  <c r="AJ77" i="5"/>
  <c r="AH77" i="5"/>
  <c r="AG77" i="5"/>
  <c r="AF77" i="5"/>
  <c r="AD125" i="5"/>
  <c r="AC125" i="5"/>
  <c r="Z125" i="5"/>
  <c r="Y125" i="5"/>
  <c r="AD124" i="5"/>
  <c r="AC124" i="5"/>
  <c r="Z124" i="5"/>
  <c r="Y124" i="5"/>
  <c r="AD111" i="5"/>
  <c r="AC111" i="5"/>
  <c r="Z111" i="5"/>
  <c r="Y111" i="5"/>
  <c r="AD115" i="5"/>
  <c r="AC115" i="5"/>
  <c r="Z115" i="5"/>
  <c r="Y115" i="5"/>
  <c r="AD114" i="5"/>
  <c r="AC114" i="5"/>
  <c r="Z114" i="5"/>
  <c r="Y114" i="5"/>
  <c r="AD110" i="5"/>
  <c r="AC110" i="5"/>
  <c r="Z110" i="5"/>
  <c r="Y110" i="5"/>
  <c r="AD105" i="5"/>
  <c r="AC105" i="5"/>
  <c r="Z105" i="5"/>
  <c r="Y105" i="5"/>
  <c r="AD103" i="5"/>
  <c r="AC103" i="5"/>
  <c r="Z103" i="5"/>
  <c r="Y103" i="5"/>
  <c r="AK95" i="5"/>
  <c r="AJ95" i="5"/>
  <c r="AG95" i="5"/>
  <c r="AF95" i="5"/>
  <c r="AK94" i="5"/>
  <c r="AJ94" i="5"/>
  <c r="AG94" i="5"/>
  <c r="AF94" i="5"/>
  <c r="AK89" i="5"/>
  <c r="AJ89" i="5"/>
  <c r="AG89" i="5"/>
  <c r="AF89" i="5"/>
  <c r="AK88" i="5"/>
  <c r="AJ88" i="5"/>
  <c r="AG88" i="5"/>
  <c r="AF88" i="5"/>
  <c r="AK85" i="5"/>
  <c r="AJ85" i="5"/>
  <c r="AG85" i="5"/>
  <c r="AF85" i="5"/>
  <c r="AK84" i="5"/>
  <c r="AJ84" i="5"/>
  <c r="AG84" i="5"/>
  <c r="AF84" i="5"/>
  <c r="AR76" i="5"/>
  <c r="AQ76" i="5"/>
  <c r="AN76" i="5"/>
  <c r="AM76" i="5"/>
  <c r="AR73" i="5"/>
  <c r="AQ73" i="5"/>
  <c r="AN73" i="5"/>
  <c r="AM73" i="5"/>
  <c r="AR71" i="5"/>
  <c r="AQ71" i="5"/>
  <c r="AN71" i="5"/>
  <c r="AM71" i="5"/>
  <c r="AD75" i="5"/>
  <c r="AC75" i="5"/>
  <c r="AA75" i="5"/>
  <c r="Z75" i="5"/>
  <c r="Y75" i="5"/>
  <c r="W75" i="5"/>
  <c r="V75" i="5"/>
  <c r="T75" i="5"/>
  <c r="S75" i="5"/>
  <c r="R75" i="5"/>
  <c r="AD97" i="5"/>
  <c r="AC97" i="5"/>
  <c r="AA97" i="5"/>
  <c r="Z97" i="5"/>
  <c r="Y97" i="5"/>
  <c r="AD96" i="5"/>
  <c r="AC96" i="5"/>
  <c r="AA96" i="5"/>
  <c r="Z96" i="5"/>
  <c r="Y96" i="5"/>
  <c r="V125" i="5"/>
  <c r="W125" i="5" s="1"/>
  <c r="T125" i="5"/>
  <c r="S125" i="5"/>
  <c r="R125" i="5"/>
  <c r="V124" i="5"/>
  <c r="W124" i="5" s="1"/>
  <c r="T124" i="5"/>
  <c r="S124" i="5"/>
  <c r="R124" i="5"/>
  <c r="V119" i="5"/>
  <c r="W119" i="5" s="1"/>
  <c r="T119" i="5"/>
  <c r="S119" i="5"/>
  <c r="R119" i="5"/>
  <c r="V115" i="5"/>
  <c r="W115" i="5" s="1"/>
  <c r="T115" i="5"/>
  <c r="S115" i="5"/>
  <c r="R115" i="5"/>
  <c r="V114" i="5"/>
  <c r="W114" i="5" s="1"/>
  <c r="T114" i="5"/>
  <c r="S114" i="5"/>
  <c r="R114" i="5"/>
  <c r="V111" i="5"/>
  <c r="W111" i="5" s="1"/>
  <c r="T111" i="5"/>
  <c r="S111" i="5"/>
  <c r="R111" i="5"/>
  <c r="V110" i="5"/>
  <c r="W110" i="5" s="1"/>
  <c r="T110" i="5"/>
  <c r="S110" i="5"/>
  <c r="R110" i="5"/>
  <c r="T103" i="5"/>
  <c r="S103" i="5"/>
  <c r="R103" i="5"/>
  <c r="AC95" i="5"/>
  <c r="AD95" i="5" s="1"/>
  <c r="AA95" i="5"/>
  <c r="Z95" i="5"/>
  <c r="Y95" i="5"/>
  <c r="AC94" i="5"/>
  <c r="AD94" i="5" s="1"/>
  <c r="AA94" i="5"/>
  <c r="Z94" i="5"/>
  <c r="Y94" i="5"/>
  <c r="AC89" i="5"/>
  <c r="AA89" i="5"/>
  <c r="Z89" i="5"/>
  <c r="Y89" i="5"/>
  <c r="AC88" i="5"/>
  <c r="AD88" i="5" s="1"/>
  <c r="AA88" i="5"/>
  <c r="Z88" i="5"/>
  <c r="Y88" i="5"/>
  <c r="AJ76" i="5"/>
  <c r="AK76" i="5" s="1"/>
  <c r="AH76" i="5"/>
  <c r="AG76" i="5"/>
  <c r="AF76" i="5"/>
  <c r="AJ73" i="5"/>
  <c r="AK73" i="5" s="1"/>
  <c r="AH73" i="5"/>
  <c r="AG73" i="5"/>
  <c r="AF73" i="5"/>
  <c r="T105" i="5"/>
  <c r="S105" i="5"/>
  <c r="R105" i="5"/>
  <c r="AC85" i="5"/>
  <c r="AD85" i="5" s="1"/>
  <c r="AA85" i="5"/>
  <c r="Z85" i="5"/>
  <c r="Y85" i="5"/>
  <c r="AC84" i="5"/>
  <c r="AD84" i="5" s="1"/>
  <c r="AA84" i="5"/>
  <c r="Z84" i="5"/>
  <c r="Y84" i="5"/>
  <c r="AJ71" i="5"/>
  <c r="AH71" i="5"/>
  <c r="AG71" i="5"/>
  <c r="AF71" i="5"/>
  <c r="L71" i="5"/>
  <c r="W99" i="5"/>
  <c r="V99" i="5"/>
  <c r="T99" i="5"/>
  <c r="S99" i="5"/>
  <c r="R99" i="5"/>
  <c r="W98" i="5"/>
  <c r="V98" i="5"/>
  <c r="T98" i="5"/>
  <c r="S98" i="5"/>
  <c r="R98" i="5"/>
  <c r="W89" i="5"/>
  <c r="V89" i="5"/>
  <c r="T89" i="5"/>
  <c r="S89" i="5"/>
  <c r="R89" i="5"/>
  <c r="W88" i="5"/>
  <c r="V88" i="5"/>
  <c r="T88" i="5"/>
  <c r="S88" i="5"/>
  <c r="R88" i="5"/>
  <c r="AD78" i="5"/>
  <c r="AC78" i="5"/>
  <c r="AA78" i="5"/>
  <c r="Z78" i="5"/>
  <c r="Y78" i="5"/>
  <c r="W78" i="5"/>
  <c r="V78" i="5"/>
  <c r="T78" i="5"/>
  <c r="S78" i="5"/>
  <c r="R78" i="5"/>
  <c r="W113" i="5"/>
  <c r="V113" i="5"/>
  <c r="T113" i="5"/>
  <c r="S113" i="5"/>
  <c r="R113" i="5"/>
  <c r="W112" i="5"/>
  <c r="V112" i="5"/>
  <c r="T112" i="5"/>
  <c r="S112" i="5"/>
  <c r="R112" i="5"/>
  <c r="AD104" i="5"/>
  <c r="AC104" i="5"/>
  <c r="AA104" i="5"/>
  <c r="Z104" i="5"/>
  <c r="Y104" i="5"/>
  <c r="W104" i="5"/>
  <c r="V104" i="5"/>
  <c r="T104" i="5"/>
  <c r="S104" i="5"/>
  <c r="R104" i="5"/>
  <c r="W95" i="5"/>
  <c r="V95" i="5"/>
  <c r="T95" i="5"/>
  <c r="S95" i="5"/>
  <c r="R95" i="5"/>
  <c r="W94" i="5"/>
  <c r="V94" i="5"/>
  <c r="T94" i="5"/>
  <c r="S94" i="5"/>
  <c r="R94" i="5"/>
  <c r="W93" i="5"/>
  <c r="V93" i="5"/>
  <c r="T93" i="5"/>
  <c r="S93" i="5"/>
  <c r="R93" i="5"/>
  <c r="W92" i="5"/>
  <c r="V92" i="5"/>
  <c r="T92" i="5"/>
  <c r="S92" i="5"/>
  <c r="R92" i="5"/>
  <c r="AD87" i="5"/>
  <c r="AC87" i="5"/>
  <c r="AA87" i="5"/>
  <c r="Z87" i="5"/>
  <c r="Y87" i="5"/>
  <c r="AD86" i="5"/>
  <c r="AC86" i="5"/>
  <c r="AA86" i="5"/>
  <c r="Z86" i="5"/>
  <c r="Y86" i="5"/>
  <c r="W83" i="5"/>
  <c r="V83" i="5"/>
  <c r="T83" i="5"/>
  <c r="S83" i="5"/>
  <c r="R83" i="5"/>
  <c r="W85" i="5"/>
  <c r="V85" i="5"/>
  <c r="T85" i="5"/>
  <c r="S85" i="5"/>
  <c r="R85" i="5"/>
  <c r="W87" i="5"/>
  <c r="V87" i="5"/>
  <c r="T87" i="5"/>
  <c r="S87" i="5"/>
  <c r="R87" i="5"/>
  <c r="W91" i="5"/>
  <c r="V91" i="5"/>
  <c r="T91" i="5"/>
  <c r="S91" i="5"/>
  <c r="R91" i="5"/>
  <c r="W97" i="5"/>
  <c r="V97" i="5"/>
  <c r="T97" i="5"/>
  <c r="S97" i="5"/>
  <c r="R97" i="5"/>
  <c r="W109" i="5"/>
  <c r="V109" i="5"/>
  <c r="T109" i="5"/>
  <c r="S109" i="5"/>
  <c r="R109" i="5"/>
  <c r="W123" i="5"/>
  <c r="V123" i="5"/>
  <c r="T123" i="5"/>
  <c r="S123" i="5"/>
  <c r="R123" i="5"/>
  <c r="W122" i="5"/>
  <c r="V122" i="5"/>
  <c r="T122" i="5"/>
  <c r="S122" i="5"/>
  <c r="R122" i="5"/>
  <c r="AD118" i="5"/>
  <c r="AC118" i="5"/>
  <c r="AA118" i="5"/>
  <c r="Z118" i="5"/>
  <c r="Y118" i="5"/>
  <c r="W118" i="5"/>
  <c r="V118" i="5"/>
  <c r="T118" i="5"/>
  <c r="S118" i="5"/>
  <c r="R118" i="5"/>
  <c r="W108" i="5"/>
  <c r="V108" i="5"/>
  <c r="T108" i="5"/>
  <c r="S108" i="5"/>
  <c r="R108" i="5"/>
  <c r="AD102" i="5"/>
  <c r="AC102" i="5"/>
  <c r="AA102" i="5"/>
  <c r="Z102" i="5"/>
  <c r="Y102" i="5"/>
  <c r="W102" i="5"/>
  <c r="V102" i="5"/>
  <c r="T102" i="5"/>
  <c r="S102" i="5"/>
  <c r="R102" i="5"/>
  <c r="W96" i="5"/>
  <c r="V96" i="5"/>
  <c r="T96" i="5"/>
  <c r="S96" i="5"/>
  <c r="R96" i="5"/>
  <c r="W90" i="5"/>
  <c r="V90" i="5"/>
  <c r="T90" i="5"/>
  <c r="S90" i="5"/>
  <c r="R90" i="5"/>
  <c r="W86" i="5"/>
  <c r="V86" i="5"/>
  <c r="T86" i="5"/>
  <c r="S86" i="5"/>
  <c r="R86" i="5"/>
  <c r="W84" i="5"/>
  <c r="V84" i="5"/>
  <c r="T84" i="5"/>
  <c r="S84" i="5"/>
  <c r="R84" i="5"/>
  <c r="W82" i="5"/>
  <c r="V82" i="5"/>
  <c r="T82" i="5"/>
  <c r="S82" i="5"/>
  <c r="R82" i="5"/>
  <c r="AD77" i="5"/>
  <c r="AC77" i="5"/>
  <c r="AA77" i="5"/>
  <c r="Z77" i="5"/>
  <c r="Y77" i="5"/>
  <c r="W77" i="5"/>
  <c r="V77" i="5"/>
  <c r="T77" i="5"/>
  <c r="S77" i="5"/>
  <c r="R77" i="5"/>
  <c r="AD74" i="5"/>
  <c r="AC74" i="5"/>
  <c r="AA74" i="5"/>
  <c r="Z74" i="5"/>
  <c r="Y74" i="5"/>
  <c r="W74" i="5"/>
  <c r="V74" i="5"/>
  <c r="T74" i="5"/>
  <c r="S74" i="5"/>
  <c r="R74" i="5"/>
  <c r="AD73" i="5"/>
  <c r="AC73" i="5"/>
  <c r="AA73" i="5"/>
  <c r="Z73" i="5"/>
  <c r="Y73" i="5"/>
  <c r="W73" i="5"/>
  <c r="V73" i="5"/>
  <c r="T73" i="5"/>
  <c r="S73" i="5"/>
  <c r="R73" i="5"/>
  <c r="AD72" i="5"/>
  <c r="AC72" i="5"/>
  <c r="AA72" i="5"/>
  <c r="Z72" i="5"/>
  <c r="Y72" i="5"/>
  <c r="W72" i="5"/>
  <c r="V72" i="5"/>
  <c r="T72" i="5"/>
  <c r="S72" i="5"/>
  <c r="R72" i="5"/>
  <c r="AD71" i="5"/>
  <c r="AC71" i="5"/>
  <c r="AA71" i="5"/>
  <c r="Z71" i="5"/>
  <c r="Y71" i="5"/>
  <c r="W71" i="5"/>
  <c r="V71" i="5"/>
  <c r="T71" i="5"/>
  <c r="S71" i="5"/>
  <c r="R71" i="5"/>
  <c r="AD70" i="5"/>
  <c r="AC70" i="5"/>
  <c r="AA70" i="5"/>
  <c r="Z70" i="5"/>
  <c r="Y70" i="5"/>
  <c r="W70" i="5"/>
  <c r="V70" i="5"/>
  <c r="T70" i="5"/>
  <c r="S70" i="5"/>
  <c r="R70" i="5"/>
  <c r="P125" i="5"/>
  <c r="O125" i="5"/>
  <c r="M125" i="5"/>
  <c r="L125" i="5"/>
  <c r="K125" i="5"/>
  <c r="P124" i="5"/>
  <c r="O124" i="5"/>
  <c r="M124" i="5"/>
  <c r="L124" i="5"/>
  <c r="K124" i="5"/>
  <c r="P123" i="5"/>
  <c r="O123" i="5"/>
  <c r="M123" i="5"/>
  <c r="L123" i="5"/>
  <c r="K123" i="5"/>
  <c r="P122" i="5"/>
  <c r="O122" i="5"/>
  <c r="M122" i="5"/>
  <c r="L122" i="5"/>
  <c r="K122" i="5"/>
  <c r="P119" i="5"/>
  <c r="O119" i="5"/>
  <c r="M119" i="5"/>
  <c r="L119" i="5"/>
  <c r="K119" i="5"/>
  <c r="P118" i="5"/>
  <c r="O118" i="5"/>
  <c r="M118" i="5"/>
  <c r="L118" i="5"/>
  <c r="K118" i="5"/>
  <c r="M115" i="5"/>
  <c r="L115" i="5"/>
  <c r="K115" i="5"/>
  <c r="M114" i="5"/>
  <c r="L114" i="5"/>
  <c r="K114" i="5"/>
  <c r="M113" i="5"/>
  <c r="L113" i="5"/>
  <c r="K113" i="5"/>
  <c r="M112" i="5"/>
  <c r="L112" i="5"/>
  <c r="K112" i="5"/>
  <c r="M111" i="5"/>
  <c r="L111" i="5"/>
  <c r="K111" i="5"/>
  <c r="M110" i="5"/>
  <c r="L110" i="5"/>
  <c r="K110" i="5"/>
  <c r="M109" i="5"/>
  <c r="L109" i="5"/>
  <c r="K109" i="5"/>
  <c r="M108" i="5"/>
  <c r="L108" i="5"/>
  <c r="K108" i="5"/>
  <c r="M105" i="5"/>
  <c r="L105" i="5"/>
  <c r="K105" i="5"/>
  <c r="M104" i="5"/>
  <c r="L104" i="5"/>
  <c r="K104" i="5"/>
  <c r="M103" i="5"/>
  <c r="L103" i="5"/>
  <c r="K103" i="5"/>
  <c r="M102" i="5"/>
  <c r="L102" i="5"/>
  <c r="K102" i="5"/>
  <c r="M99" i="5"/>
  <c r="L99" i="5"/>
  <c r="K99" i="5"/>
  <c r="M98" i="5"/>
  <c r="L98" i="5"/>
  <c r="K98" i="5"/>
  <c r="M97" i="5"/>
  <c r="L97" i="5"/>
  <c r="K97" i="5"/>
  <c r="M96" i="5"/>
  <c r="L96" i="5"/>
  <c r="K96" i="5"/>
  <c r="M95" i="5"/>
  <c r="L95" i="5"/>
  <c r="K95" i="5"/>
  <c r="M94" i="5"/>
  <c r="L94" i="5"/>
  <c r="K94" i="5"/>
  <c r="M93" i="5"/>
  <c r="L93" i="5"/>
  <c r="K93" i="5"/>
  <c r="M92" i="5"/>
  <c r="L92" i="5"/>
  <c r="K92" i="5"/>
  <c r="M91" i="5"/>
  <c r="L91" i="5"/>
  <c r="K91" i="5"/>
  <c r="M90" i="5"/>
  <c r="L90" i="5"/>
  <c r="K90" i="5"/>
  <c r="M89" i="5"/>
  <c r="L89" i="5"/>
  <c r="K89" i="5"/>
  <c r="M88" i="5"/>
  <c r="L88" i="5"/>
  <c r="K88" i="5"/>
  <c r="M87" i="5"/>
  <c r="L87" i="5"/>
  <c r="K87" i="5"/>
  <c r="M86" i="5"/>
  <c r="L86" i="5"/>
  <c r="K86" i="5"/>
  <c r="M85" i="5"/>
  <c r="L85" i="5"/>
  <c r="K85" i="5"/>
  <c r="M84" i="5"/>
  <c r="L84" i="5"/>
  <c r="K84" i="5"/>
  <c r="M83" i="5"/>
  <c r="L83" i="5"/>
  <c r="K83" i="5"/>
  <c r="M82" i="5"/>
  <c r="L82" i="5"/>
  <c r="K82" i="5"/>
  <c r="E79" i="5"/>
  <c r="P78" i="5"/>
  <c r="O78" i="5"/>
  <c r="M78" i="5"/>
  <c r="L78" i="5"/>
  <c r="K78" i="5"/>
  <c r="P77" i="5"/>
  <c r="O77" i="5"/>
  <c r="M77" i="5"/>
  <c r="L77" i="5"/>
  <c r="K77" i="5"/>
  <c r="P76" i="5"/>
  <c r="O76" i="5"/>
  <c r="M76" i="5"/>
  <c r="L76" i="5"/>
  <c r="K76" i="5"/>
  <c r="P75" i="5"/>
  <c r="O75" i="5"/>
  <c r="M75" i="5"/>
  <c r="L75" i="5"/>
  <c r="K75" i="5"/>
  <c r="P74" i="5"/>
  <c r="O74" i="5"/>
  <c r="M74" i="5"/>
  <c r="L74" i="5"/>
  <c r="K74" i="5"/>
  <c r="P73" i="5"/>
  <c r="O73" i="5"/>
  <c r="M73" i="5"/>
  <c r="L73" i="5"/>
  <c r="K73" i="5"/>
  <c r="P72" i="5"/>
  <c r="O72" i="5"/>
  <c r="M72" i="5"/>
  <c r="L72" i="5"/>
  <c r="K72" i="5"/>
  <c r="P71" i="5"/>
  <c r="O71" i="5"/>
  <c r="M71" i="5"/>
  <c r="K71" i="5"/>
  <c r="P70" i="5"/>
  <c r="O70" i="5"/>
  <c r="M70" i="5"/>
  <c r="L70" i="5"/>
  <c r="K70" i="5"/>
  <c r="K63" i="5"/>
  <c r="P63" i="5"/>
  <c r="O63" i="5"/>
  <c r="D63" i="5" s="1"/>
  <c r="M63" i="5"/>
  <c r="L63" i="5"/>
  <c r="P60" i="5"/>
  <c r="G55" i="5"/>
  <c r="F9" i="8" s="1"/>
  <c r="G53" i="5"/>
  <c r="F7" i="8" s="1"/>
  <c r="F52" i="5"/>
  <c r="E6" i="8" s="1"/>
  <c r="G51" i="5"/>
  <c r="F5" i="8" s="1"/>
  <c r="AD63" i="5"/>
  <c r="AC63" i="5"/>
  <c r="Z63" i="5"/>
  <c r="AA63" i="5"/>
  <c r="Y63" i="5"/>
  <c r="W63" i="5"/>
  <c r="V63" i="5"/>
  <c r="S63" i="5"/>
  <c r="T63" i="5"/>
  <c r="R63" i="5"/>
  <c r="AD61" i="5"/>
  <c r="AC61" i="5"/>
  <c r="Z61" i="5"/>
  <c r="AA61" i="5"/>
  <c r="Y61" i="5"/>
  <c r="W61" i="5"/>
  <c r="V61" i="5"/>
  <c r="S61" i="5"/>
  <c r="T61" i="5"/>
  <c r="R61" i="5"/>
  <c r="P61" i="5"/>
  <c r="O61" i="5"/>
  <c r="L61" i="5"/>
  <c r="M61" i="5"/>
  <c r="K61" i="5"/>
  <c r="W60" i="5"/>
  <c r="V60" i="5"/>
  <c r="S60" i="5"/>
  <c r="T60" i="5"/>
  <c r="R60" i="5"/>
  <c r="O60" i="5"/>
  <c r="D60" i="5" s="1"/>
  <c r="L60" i="5"/>
  <c r="M60" i="5"/>
  <c r="K60" i="5"/>
  <c r="F178" i="5"/>
  <c r="E21" i="11" s="1"/>
  <c r="G176" i="5"/>
  <c r="F19" i="11" s="1"/>
  <c r="F171" i="5"/>
  <c r="E14" i="11" s="1"/>
  <c r="F166" i="5"/>
  <c r="E8" i="11" s="1"/>
  <c r="G136" i="5"/>
  <c r="F14" i="10" s="1"/>
  <c r="F151" i="5"/>
  <c r="E29" i="10" s="1"/>
  <c r="G143" i="5"/>
  <c r="F21" i="10" s="1"/>
  <c r="F140" i="5"/>
  <c r="E18" i="10" s="1"/>
  <c r="F138" i="5"/>
  <c r="E16" i="10" s="1"/>
  <c r="G133" i="5"/>
  <c r="F11" i="10" s="1"/>
  <c r="F132" i="5"/>
  <c r="E10" i="10" s="1"/>
  <c r="E121" i="5"/>
  <c r="G121" i="5" s="1"/>
  <c r="F75" i="8" s="1"/>
  <c r="D121" i="5"/>
  <c r="F121" i="5" s="1"/>
  <c r="E75" i="8" s="1"/>
  <c r="E117" i="5"/>
  <c r="D117" i="5"/>
  <c r="E107" i="5"/>
  <c r="D107" i="5"/>
  <c r="O114" i="5" s="1"/>
  <c r="E101" i="5"/>
  <c r="D101" i="5"/>
  <c r="O102" i="5" s="1"/>
  <c r="E81" i="5"/>
  <c r="D81" i="5"/>
  <c r="O96" i="5" s="1"/>
  <c r="E69" i="5"/>
  <c r="D69" i="5"/>
  <c r="G49" i="5"/>
  <c r="F37" i="1" s="1"/>
  <c r="F42" i="5"/>
  <c r="E30" i="1" s="1"/>
  <c r="F39" i="5"/>
  <c r="E27" i="1" s="1"/>
  <c r="G26" i="5"/>
  <c r="F14" i="1" s="1"/>
  <c r="F31" i="5"/>
  <c r="E19" i="1" s="1"/>
  <c r="F30" i="5"/>
  <c r="E18" i="1" s="1"/>
  <c r="F25" i="5"/>
  <c r="E13" i="1" s="1"/>
  <c r="F23" i="5"/>
  <c r="E11" i="1" s="1"/>
  <c r="F22" i="5"/>
  <c r="E10" i="1" s="1"/>
  <c r="F20" i="5"/>
  <c r="E8" i="1" s="1"/>
  <c r="AD11" i="5"/>
  <c r="AC11" i="5"/>
  <c r="AA11" i="5"/>
  <c r="Z11" i="5"/>
  <c r="Y11" i="5"/>
  <c r="AD10" i="5"/>
  <c r="AC10" i="5"/>
  <c r="AA10" i="5"/>
  <c r="Z10" i="5"/>
  <c r="Y10" i="5"/>
  <c r="AD9" i="5"/>
  <c r="AC9" i="5"/>
  <c r="AA9" i="5"/>
  <c r="Z9" i="5"/>
  <c r="Y9" i="5"/>
  <c r="AD8" i="5"/>
  <c r="AC8" i="5"/>
  <c r="AA8" i="5"/>
  <c r="Z8" i="5"/>
  <c r="Y8" i="5"/>
  <c r="AF13" i="5"/>
  <c r="AG13" i="5"/>
  <c r="AJ13" i="5"/>
  <c r="AF14" i="5"/>
  <c r="AG14" i="5"/>
  <c r="AJ14" i="5"/>
  <c r="AF15" i="5"/>
  <c r="AG15" i="5"/>
  <c r="AJ15" i="5"/>
  <c r="AJ12" i="5"/>
  <c r="AG12" i="5"/>
  <c r="AF12" i="5"/>
  <c r="AD15" i="5"/>
  <c r="AC15" i="5"/>
  <c r="AA15" i="5"/>
  <c r="Z15" i="5"/>
  <c r="Y15" i="5"/>
  <c r="AD14" i="5"/>
  <c r="AC14" i="5"/>
  <c r="AA14" i="5"/>
  <c r="Z14" i="5"/>
  <c r="Y14" i="5"/>
  <c r="AD13" i="5"/>
  <c r="AC13" i="5"/>
  <c r="AA13" i="5"/>
  <c r="Z13" i="5"/>
  <c r="Y13" i="5"/>
  <c r="AD12" i="5"/>
  <c r="AC12" i="5"/>
  <c r="AA12" i="5"/>
  <c r="Z12" i="5"/>
  <c r="Y12" i="5"/>
  <c r="AD7" i="5"/>
  <c r="AD6" i="5"/>
  <c r="AD5" i="5"/>
  <c r="AD4" i="5"/>
  <c r="AC7" i="5"/>
  <c r="AC6" i="5"/>
  <c r="AC5" i="5"/>
  <c r="AC4" i="5"/>
  <c r="AA7" i="5"/>
  <c r="AA6" i="5"/>
  <c r="AA5" i="5"/>
  <c r="AA4" i="5"/>
  <c r="Z7" i="5"/>
  <c r="Z6" i="5"/>
  <c r="Z5" i="5"/>
  <c r="Z4" i="5"/>
  <c r="Y7" i="5"/>
  <c r="Y6" i="5"/>
  <c r="Y5" i="5"/>
  <c r="Y4" i="5"/>
  <c r="R5" i="5"/>
  <c r="S5" i="5"/>
  <c r="V5" i="5"/>
  <c r="R6" i="5"/>
  <c r="S6" i="5"/>
  <c r="V6" i="5"/>
  <c r="R7" i="5"/>
  <c r="S7" i="5"/>
  <c r="V7" i="5"/>
  <c r="R8" i="5"/>
  <c r="S8" i="5"/>
  <c r="V8" i="5"/>
  <c r="R9" i="5"/>
  <c r="S9" i="5"/>
  <c r="V9" i="5"/>
  <c r="R10" i="5"/>
  <c r="S10" i="5"/>
  <c r="V10" i="5"/>
  <c r="R11" i="5"/>
  <c r="S11" i="5"/>
  <c r="V11" i="5"/>
  <c r="R12" i="5"/>
  <c r="S12" i="5"/>
  <c r="V12" i="5"/>
  <c r="R13" i="5"/>
  <c r="S13" i="5"/>
  <c r="V13" i="5"/>
  <c r="R14" i="5"/>
  <c r="S14" i="5"/>
  <c r="V14" i="5"/>
  <c r="R15" i="5"/>
  <c r="S15" i="5"/>
  <c r="V15" i="5"/>
  <c r="V4" i="5"/>
  <c r="S4" i="5"/>
  <c r="R4" i="5"/>
  <c r="O5" i="5"/>
  <c r="O6" i="5"/>
  <c r="O7" i="5"/>
  <c r="O8" i="5"/>
  <c r="O9" i="5"/>
  <c r="O10" i="5"/>
  <c r="O11" i="5"/>
  <c r="O12" i="5"/>
  <c r="O13" i="5"/>
  <c r="O14" i="5"/>
  <c r="O15" i="5"/>
  <c r="O4" i="5"/>
  <c r="L4" i="5"/>
  <c r="M4" i="5"/>
  <c r="L5" i="5"/>
  <c r="M5" i="5"/>
  <c r="L6" i="5"/>
  <c r="M6" i="5"/>
  <c r="L7" i="5"/>
  <c r="M7" i="5"/>
  <c r="L8" i="5"/>
  <c r="M8" i="5"/>
  <c r="L9" i="5"/>
  <c r="M9" i="5"/>
  <c r="L10" i="5"/>
  <c r="M10" i="5"/>
  <c r="L11" i="5"/>
  <c r="M11" i="5"/>
  <c r="L12" i="5"/>
  <c r="M12" i="5"/>
  <c r="L13" i="5"/>
  <c r="M13" i="5"/>
  <c r="L14" i="5"/>
  <c r="M14" i="5"/>
  <c r="L15" i="5"/>
  <c r="M15" i="5"/>
  <c r="K5" i="5"/>
  <c r="K6" i="5"/>
  <c r="K7" i="5"/>
  <c r="K8" i="5"/>
  <c r="K9" i="5"/>
  <c r="K10" i="5"/>
  <c r="K11" i="5"/>
  <c r="K12" i="5"/>
  <c r="K13" i="5"/>
  <c r="K14" i="5"/>
  <c r="K15" i="5"/>
  <c r="K4" i="5"/>
  <c r="D185" i="5" l="1"/>
  <c r="D61" i="5"/>
  <c r="E6" i="12"/>
  <c r="E184" i="5"/>
  <c r="O103" i="5"/>
  <c r="G137" i="5"/>
  <c r="F15" i="10" s="1"/>
  <c r="E60" i="5"/>
  <c r="G60" i="5" s="1"/>
  <c r="F14" i="8" s="1"/>
  <c r="G42" i="5"/>
  <c r="F30" i="1" s="1"/>
  <c r="O94" i="5"/>
  <c r="D94" i="5" s="1"/>
  <c r="D114" i="5"/>
  <c r="F114" i="5" s="1"/>
  <c r="E68" i="8" s="1"/>
  <c r="P115" i="5"/>
  <c r="E115" i="5" s="1"/>
  <c r="O83" i="5"/>
  <c r="D83" i="5" s="1"/>
  <c r="O92" i="5"/>
  <c r="D92" i="5" s="1"/>
  <c r="F92" i="5" s="1"/>
  <c r="E46" i="8" s="1"/>
  <c r="G134" i="5"/>
  <c r="F12" i="10" s="1"/>
  <c r="F163" i="5"/>
  <c r="E5" i="11" s="1"/>
  <c r="P104" i="5"/>
  <c r="E104" i="5" s="1"/>
  <c r="G23" i="5"/>
  <c r="F11" i="1" s="1"/>
  <c r="E72" i="5"/>
  <c r="E75" i="5"/>
  <c r="E13" i="5"/>
  <c r="G20" i="5"/>
  <c r="F8" i="1" s="1"/>
  <c r="G127" i="5"/>
  <c r="F5" i="10" s="1"/>
  <c r="G165" i="5"/>
  <c r="F7" i="11" s="1"/>
  <c r="E119" i="5"/>
  <c r="E63" i="5"/>
  <c r="G65" i="5"/>
  <c r="F19" i="8" s="1"/>
  <c r="E61" i="5"/>
  <c r="G181" i="5"/>
  <c r="G29" i="5"/>
  <c r="F17" i="1" s="1"/>
  <c r="G145" i="5"/>
  <c r="F23" i="10" s="1"/>
  <c r="G69" i="5"/>
  <c r="F23" i="8" s="1"/>
  <c r="G146" i="5"/>
  <c r="F24" i="10" s="1"/>
  <c r="D125" i="5"/>
  <c r="F125" i="5" s="1"/>
  <c r="E79" i="8" s="1"/>
  <c r="D119" i="5"/>
  <c r="F119" i="5" s="1"/>
  <c r="E73" i="8" s="1"/>
  <c r="D15" i="5"/>
  <c r="F15" i="5" s="1"/>
  <c r="E35" i="14" s="1"/>
  <c r="D123" i="5"/>
  <c r="F123" i="5" s="1"/>
  <c r="E77" i="8" s="1"/>
  <c r="G24" i="5"/>
  <c r="F12" i="1" s="1"/>
  <c r="G44" i="5"/>
  <c r="F32" i="1" s="1"/>
  <c r="P85" i="5"/>
  <c r="E85" i="5" s="1"/>
  <c r="G138" i="5"/>
  <c r="F16" i="10" s="1"/>
  <c r="G171" i="5"/>
  <c r="F14" i="11" s="1"/>
  <c r="G187" i="5"/>
  <c r="F11" i="12" s="1"/>
  <c r="G25" i="5"/>
  <c r="F13" i="1" s="1"/>
  <c r="G45" i="5"/>
  <c r="F33" i="1" s="1"/>
  <c r="P103" i="5"/>
  <c r="E103" i="5" s="1"/>
  <c r="G128" i="5"/>
  <c r="F6" i="10" s="1"/>
  <c r="G147" i="5"/>
  <c r="F25" i="10" s="1"/>
  <c r="G173" i="5"/>
  <c r="F16" i="11" s="1"/>
  <c r="G28" i="5"/>
  <c r="F16" i="1" s="1"/>
  <c r="G129" i="5"/>
  <c r="F7" i="10" s="1"/>
  <c r="G52" i="5"/>
  <c r="F6" i="8" s="1"/>
  <c r="G180" i="5"/>
  <c r="G172" i="5"/>
  <c r="F15" i="11" s="1"/>
  <c r="G27" i="5"/>
  <c r="F15" i="1" s="1"/>
  <c r="G48" i="5"/>
  <c r="F36" i="1" s="1"/>
  <c r="G148" i="5"/>
  <c r="F26" i="10" s="1"/>
  <c r="G79" i="5"/>
  <c r="F33" i="8" s="1"/>
  <c r="G131" i="5"/>
  <c r="F9" i="10" s="1"/>
  <c r="G142" i="5"/>
  <c r="F20" i="10" s="1"/>
  <c r="G149" i="5"/>
  <c r="F27" i="10" s="1"/>
  <c r="G167" i="5"/>
  <c r="F9" i="11" s="1"/>
  <c r="G175" i="5"/>
  <c r="F18" i="11" s="1"/>
  <c r="G62" i="5"/>
  <c r="F16" i="8" s="1"/>
  <c r="P114" i="5"/>
  <c r="E114" i="5" s="1"/>
  <c r="G174" i="5"/>
  <c r="F17" i="11" s="1"/>
  <c r="G139" i="5"/>
  <c r="F17" i="10" s="1"/>
  <c r="G30" i="5"/>
  <c r="F18" i="1" s="1"/>
  <c r="G132" i="5"/>
  <c r="F10" i="10" s="1"/>
  <c r="G18" i="5"/>
  <c r="F6" i="1" s="1"/>
  <c r="G37" i="5"/>
  <c r="F25" i="1" s="1"/>
  <c r="G150" i="5"/>
  <c r="F28" i="10" s="1"/>
  <c r="G168" i="5"/>
  <c r="F11" i="11" s="1"/>
  <c r="G54" i="5"/>
  <c r="F8" i="8" s="1"/>
  <c r="G183" i="5"/>
  <c r="G107" i="5"/>
  <c r="F61" i="8" s="1"/>
  <c r="G117" i="5"/>
  <c r="F71" i="8" s="1"/>
  <c r="G166" i="5"/>
  <c r="F8" i="11" s="1"/>
  <c r="G31" i="5"/>
  <c r="F19" i="1" s="1"/>
  <c r="G19" i="5"/>
  <c r="F7" i="1" s="1"/>
  <c r="G32" i="5"/>
  <c r="F20" i="1" s="1"/>
  <c r="G38" i="5"/>
  <c r="F26" i="1" s="1"/>
  <c r="G140" i="5"/>
  <c r="F18" i="10" s="1"/>
  <c r="P113" i="5"/>
  <c r="E113" i="5" s="1"/>
  <c r="G130" i="5"/>
  <c r="F8" i="10" s="1"/>
  <c r="G17" i="5"/>
  <c r="F5" i="1" s="1"/>
  <c r="G39" i="5"/>
  <c r="F27" i="1" s="1"/>
  <c r="G66" i="5"/>
  <c r="F20" i="8" s="1"/>
  <c r="E122" i="5"/>
  <c r="E74" i="5"/>
  <c r="E118" i="5"/>
  <c r="E78" i="5"/>
  <c r="G182" i="5"/>
  <c r="G141" i="5"/>
  <c r="F19" i="10" s="1"/>
  <c r="G36" i="5"/>
  <c r="F24" i="1" s="1"/>
  <c r="G33" i="5"/>
  <c r="F21" i="1" s="1"/>
  <c r="G40" i="5"/>
  <c r="F28" i="1" s="1"/>
  <c r="G67" i="5"/>
  <c r="F21" i="8" s="1"/>
  <c r="G144" i="5"/>
  <c r="F22" i="10" s="1"/>
  <c r="G151" i="5"/>
  <c r="F29" i="10" s="1"/>
  <c r="G169" i="5"/>
  <c r="F12" i="11" s="1"/>
  <c r="G177" i="5"/>
  <c r="D156" i="5"/>
  <c r="P112" i="5"/>
  <c r="E112" i="5" s="1"/>
  <c r="E6" i="5"/>
  <c r="E10" i="5"/>
  <c r="G22" i="5"/>
  <c r="F10" i="1" s="1"/>
  <c r="G34" i="5"/>
  <c r="F22" i="1" s="1"/>
  <c r="G41" i="5"/>
  <c r="F29" i="1" s="1"/>
  <c r="G56" i="5"/>
  <c r="F10" i="8" s="1"/>
  <c r="G21" i="5"/>
  <c r="F9" i="1" s="1"/>
  <c r="G170" i="5"/>
  <c r="F13" i="11" s="1"/>
  <c r="P108" i="5"/>
  <c r="E108" i="5" s="1"/>
  <c r="E123" i="5"/>
  <c r="G186" i="5"/>
  <c r="F10" i="12" s="1"/>
  <c r="E185" i="5"/>
  <c r="G178" i="5"/>
  <c r="P109" i="5"/>
  <c r="E109" i="5" s="1"/>
  <c r="G43" i="5"/>
  <c r="F31" i="1" s="1"/>
  <c r="E73" i="5"/>
  <c r="O82" i="5"/>
  <c r="D82" i="5" s="1"/>
  <c r="F82" i="5" s="1"/>
  <c r="E36" i="8" s="1"/>
  <c r="F17" i="5"/>
  <c r="E5" i="1" s="1"/>
  <c r="E14" i="5"/>
  <c r="F45" i="5"/>
  <c r="E33" i="1" s="1"/>
  <c r="F165" i="5"/>
  <c r="E7" i="11" s="1"/>
  <c r="F170" i="5"/>
  <c r="E13" i="11" s="1"/>
  <c r="D152" i="5"/>
  <c r="F184" i="5"/>
  <c r="O91" i="5"/>
  <c r="D91" i="5" s="1"/>
  <c r="O98" i="5"/>
  <c r="D98" i="5" s="1"/>
  <c r="F98" i="5" s="1"/>
  <c r="E52" i="8" s="1"/>
  <c r="O85" i="5"/>
  <c r="D85" i="5" s="1"/>
  <c r="F33" i="5"/>
  <c r="E21" i="1" s="1"/>
  <c r="F150" i="5"/>
  <c r="E28" i="10" s="1"/>
  <c r="F177" i="5"/>
  <c r="E20" i="11" s="1"/>
  <c r="D14" i="5"/>
  <c r="F14" i="5" s="1"/>
  <c r="E34" i="14" s="1"/>
  <c r="O84" i="5"/>
  <c r="D84" i="5" s="1"/>
  <c r="D155" i="5"/>
  <c r="P111" i="5"/>
  <c r="E111" i="5" s="1"/>
  <c r="D71" i="5"/>
  <c r="F71" i="5" s="1"/>
  <c r="E25" i="8" s="1"/>
  <c r="O86" i="5"/>
  <c r="D86" i="5" s="1"/>
  <c r="F86" i="5" s="1"/>
  <c r="E40" i="8" s="1"/>
  <c r="O97" i="5"/>
  <c r="D97" i="5" s="1"/>
  <c r="F97" i="5" s="1"/>
  <c r="E51" i="8" s="1"/>
  <c r="E125" i="5"/>
  <c r="G101" i="5"/>
  <c r="F55" i="8" s="1"/>
  <c r="F34" i="5"/>
  <c r="E22" i="1" s="1"/>
  <c r="F167" i="5"/>
  <c r="E9" i="11" s="1"/>
  <c r="E70" i="5"/>
  <c r="F79" i="5"/>
  <c r="E33" i="8" s="1"/>
  <c r="O99" i="5"/>
  <c r="D99" i="5" s="1"/>
  <c r="F99" i="5" s="1"/>
  <c r="E53" i="8" s="1"/>
  <c r="P97" i="5"/>
  <c r="E97" i="5" s="1"/>
  <c r="F55" i="5"/>
  <c r="E9" i="8" s="1"/>
  <c r="D154" i="5"/>
  <c r="O89" i="5"/>
  <c r="D89" i="5" s="1"/>
  <c r="D75" i="5"/>
  <c r="O90" i="5"/>
  <c r="D90" i="5" s="1"/>
  <c r="E9" i="5"/>
  <c r="O87" i="5"/>
  <c r="D87" i="5" s="1"/>
  <c r="F87" i="5" s="1"/>
  <c r="E41" i="8" s="1"/>
  <c r="O95" i="5"/>
  <c r="D95" i="5" s="1"/>
  <c r="F81" i="5"/>
  <c r="E35" i="8" s="1"/>
  <c r="E77" i="5"/>
  <c r="D153" i="5"/>
  <c r="D7" i="5"/>
  <c r="F7" i="5" s="1"/>
  <c r="E27" i="14" s="1"/>
  <c r="D11" i="5"/>
  <c r="F11" i="5" s="1"/>
  <c r="E31" i="14" s="1"/>
  <c r="E4" i="5"/>
  <c r="O88" i="5"/>
  <c r="D88" i="5" s="1"/>
  <c r="P110" i="5"/>
  <c r="E110" i="5" s="1"/>
  <c r="F41" i="5"/>
  <c r="E29" i="1" s="1"/>
  <c r="F48" i="5"/>
  <c r="E36" i="1" s="1"/>
  <c r="F28" i="5"/>
  <c r="E16" i="1" s="1"/>
  <c r="F141" i="5"/>
  <c r="E19" i="10" s="1"/>
  <c r="F147" i="5"/>
  <c r="E25" i="10" s="1"/>
  <c r="F51" i="5"/>
  <c r="E5" i="8" s="1"/>
  <c r="D76" i="5"/>
  <c r="D122" i="5"/>
  <c r="D118" i="5"/>
  <c r="F118" i="5" s="1"/>
  <c r="E72" i="8" s="1"/>
  <c r="F133" i="5"/>
  <c r="E11" i="10" s="1"/>
  <c r="E12" i="5"/>
  <c r="F18" i="5"/>
  <c r="E6" i="1" s="1"/>
  <c r="E41" i="1"/>
  <c r="F69" i="5"/>
  <c r="E23" i="8" s="1"/>
  <c r="E11" i="5"/>
  <c r="P95" i="5"/>
  <c r="E95" i="5" s="1"/>
  <c r="D13" i="5"/>
  <c r="D8" i="5"/>
  <c r="F19" i="5"/>
  <c r="E7" i="1" s="1"/>
  <c r="F139" i="5"/>
  <c r="E17" i="10" s="1"/>
  <c r="F143" i="5"/>
  <c r="E21" i="10" s="1"/>
  <c r="F164" i="5"/>
  <c r="E6" i="11" s="1"/>
  <c r="F173" i="5"/>
  <c r="E16" i="11" s="1"/>
  <c r="AK71" i="5"/>
  <c r="E71" i="5" s="1"/>
  <c r="P92" i="5"/>
  <c r="E92" i="5" s="1"/>
  <c r="F43" i="5"/>
  <c r="E31" i="1" s="1"/>
  <c r="F44" i="5"/>
  <c r="E32" i="1" s="1"/>
  <c r="F62" i="5"/>
  <c r="E16" i="8" s="1"/>
  <c r="P90" i="5"/>
  <c r="E90" i="5" s="1"/>
  <c r="F21" i="5"/>
  <c r="E9" i="1" s="1"/>
  <c r="O93" i="5"/>
  <c r="D93" i="5" s="1"/>
  <c r="F49" i="5"/>
  <c r="E37" i="1" s="1"/>
  <c r="F183" i="5"/>
  <c r="F134" i="5"/>
  <c r="E12" i="10" s="1"/>
  <c r="E76" i="5"/>
  <c r="P88" i="5"/>
  <c r="E88" i="5" s="1"/>
  <c r="D9" i="5"/>
  <c r="P91" i="5"/>
  <c r="E91" i="5" s="1"/>
  <c r="P105" i="5"/>
  <c r="E105" i="5" s="1"/>
  <c r="P84" i="5"/>
  <c r="E84" i="5" s="1"/>
  <c r="P89" i="5"/>
  <c r="F127" i="5"/>
  <c r="E5" i="10" s="1"/>
  <c r="F144" i="5"/>
  <c r="E22" i="10" s="1"/>
  <c r="F174" i="5"/>
  <c r="E17" i="11" s="1"/>
  <c r="D103" i="5"/>
  <c r="F56" i="5"/>
  <c r="E10" i="8" s="1"/>
  <c r="P94" i="5"/>
  <c r="E94" i="5" s="1"/>
  <c r="E5" i="5"/>
  <c r="D12" i="5"/>
  <c r="E15" i="5"/>
  <c r="F32" i="5"/>
  <c r="E20" i="1" s="1"/>
  <c r="F36" i="5"/>
  <c r="E24" i="1" s="1"/>
  <c r="F46" i="5"/>
  <c r="E34" i="1" s="1"/>
  <c r="F65" i="5"/>
  <c r="E19" i="8" s="1"/>
  <c r="O105" i="5"/>
  <c r="D105" i="5" s="1"/>
  <c r="F128" i="5"/>
  <c r="E6" i="10" s="1"/>
  <c r="F136" i="5"/>
  <c r="E14" i="10" s="1"/>
  <c r="F148" i="5"/>
  <c r="E26" i="10" s="1"/>
  <c r="P86" i="5"/>
  <c r="E86" i="5" s="1"/>
  <c r="F37" i="5"/>
  <c r="E25" i="1" s="1"/>
  <c r="D96" i="5"/>
  <c r="F38" i="5"/>
  <c r="E26" i="1" s="1"/>
  <c r="F67" i="5"/>
  <c r="E21" i="8" s="1"/>
  <c r="P102" i="5"/>
  <c r="E102" i="5" s="1"/>
  <c r="F129" i="5"/>
  <c r="E7" i="10" s="1"/>
  <c r="F137" i="5"/>
  <c r="E15" i="10" s="1"/>
  <c r="F145" i="5"/>
  <c r="E23" i="10" s="1"/>
  <c r="F158" i="5"/>
  <c r="E36" i="10" s="1"/>
  <c r="F175" i="5"/>
  <c r="E18" i="11" s="1"/>
  <c r="F53" i="5"/>
  <c r="E7" i="8" s="1"/>
  <c r="F159" i="5"/>
  <c r="E37" i="10" s="1"/>
  <c r="E124" i="5"/>
  <c r="F29" i="5"/>
  <c r="E17" i="1" s="1"/>
  <c r="P83" i="5"/>
  <c r="E83" i="5" s="1"/>
  <c r="E8" i="5"/>
  <c r="O115" i="5"/>
  <c r="D115" i="5" s="1"/>
  <c r="F149" i="5"/>
  <c r="E27" i="10" s="1"/>
  <c r="F160" i="5"/>
  <c r="E38" i="10" s="1"/>
  <c r="P82" i="5"/>
  <c r="E82" i="5" s="1"/>
  <c r="D4" i="5"/>
  <c r="P96" i="5"/>
  <c r="E96" i="5" s="1"/>
  <c r="F130" i="5"/>
  <c r="E8" i="10" s="1"/>
  <c r="E38" i="1"/>
  <c r="D73" i="5"/>
  <c r="D77" i="5"/>
  <c r="D72" i="5"/>
  <c r="F169" i="5"/>
  <c r="E12" i="11" s="1"/>
  <c r="P99" i="5"/>
  <c r="E99" i="5" s="1"/>
  <c r="P87" i="5"/>
  <c r="E87" i="5" s="1"/>
  <c r="F26" i="5"/>
  <c r="E14" i="1" s="1"/>
  <c r="F142" i="5"/>
  <c r="E20" i="10" s="1"/>
  <c r="F161" i="5"/>
  <c r="E39" i="10" s="1"/>
  <c r="F172" i="5"/>
  <c r="E15" i="11" s="1"/>
  <c r="E39" i="1"/>
  <c r="F180" i="5"/>
  <c r="F66" i="5"/>
  <c r="E20" i="8" s="1"/>
  <c r="O104" i="5"/>
  <c r="D104" i="5" s="1"/>
  <c r="F101" i="5"/>
  <c r="E55" i="8" s="1"/>
  <c r="P93" i="5"/>
  <c r="E93" i="5" s="1"/>
  <c r="E7" i="5"/>
  <c r="F40" i="5"/>
  <c r="E28" i="1" s="1"/>
  <c r="F117" i="5"/>
  <c r="E71" i="8" s="1"/>
  <c r="F146" i="5"/>
  <c r="E24" i="10" s="1"/>
  <c r="F168" i="5"/>
  <c r="E11" i="11" s="1"/>
  <c r="F176" i="5"/>
  <c r="E19" i="11" s="1"/>
  <c r="F181" i="5"/>
  <c r="F24" i="5"/>
  <c r="E12" i="1" s="1"/>
  <c r="G81" i="5"/>
  <c r="F35" i="8" s="1"/>
  <c r="P98" i="5"/>
  <c r="E98" i="5" s="1"/>
  <c r="F27" i="5"/>
  <c r="E15" i="1" s="1"/>
  <c r="F131" i="5"/>
  <c r="E9" i="10" s="1"/>
  <c r="E40" i="1"/>
  <c r="F54" i="5"/>
  <c r="E8" i="8" s="1"/>
  <c r="D102" i="5"/>
  <c r="AD89" i="5"/>
  <c r="D74" i="5"/>
  <c r="D78" i="5"/>
  <c r="D124" i="5"/>
  <c r="D70" i="5"/>
  <c r="F107" i="5"/>
  <c r="E61" i="8" s="1"/>
  <c r="O111" i="5"/>
  <c r="D111" i="5" s="1"/>
  <c r="O113" i="5"/>
  <c r="D113" i="5" s="1"/>
  <c r="O112" i="5"/>
  <c r="D112" i="5" s="1"/>
  <c r="O108" i="5"/>
  <c r="D108" i="5" s="1"/>
  <c r="O110" i="5"/>
  <c r="D110" i="5" s="1"/>
  <c r="O109" i="5"/>
  <c r="D109" i="5" s="1"/>
  <c r="D6" i="5"/>
  <c r="D10" i="5"/>
  <c r="D5" i="5"/>
  <c r="G184" i="5" l="1"/>
  <c r="F8" i="12" s="1"/>
  <c r="E5" i="12"/>
  <c r="E7" i="12"/>
  <c r="E8" i="12"/>
  <c r="E4" i="12"/>
  <c r="F6" i="12"/>
  <c r="F4" i="12"/>
  <c r="F5" i="12"/>
  <c r="F7" i="12"/>
  <c r="G104" i="5"/>
  <c r="F58" i="8" s="1"/>
  <c r="E31" i="10"/>
  <c r="E34" i="10"/>
  <c r="E33" i="10"/>
  <c r="G61" i="5"/>
  <c r="F15" i="8" s="1"/>
  <c r="G72" i="5"/>
  <c r="F26" i="8" s="1"/>
  <c r="G75" i="5"/>
  <c r="F29" i="8" s="1"/>
  <c r="G63" i="5"/>
  <c r="F17" i="8" s="1"/>
  <c r="E30" i="10"/>
  <c r="G4" i="5"/>
  <c r="F24" i="14" s="1"/>
  <c r="G13" i="5"/>
  <c r="F33" i="14" s="1"/>
  <c r="G119" i="5"/>
  <c r="F73" i="8" s="1"/>
  <c r="G114" i="5"/>
  <c r="F68" i="8" s="1"/>
  <c r="G109" i="5"/>
  <c r="F63" i="8" s="1"/>
  <c r="G113" i="5"/>
  <c r="F67" i="8" s="1"/>
  <c r="G103" i="5"/>
  <c r="F57" i="8" s="1"/>
  <c r="G125" i="5"/>
  <c r="F79" i="8" s="1"/>
  <c r="G73" i="5"/>
  <c r="F27" i="8" s="1"/>
  <c r="G90" i="5"/>
  <c r="F44" i="8" s="1"/>
  <c r="G94" i="5"/>
  <c r="F48" i="8" s="1"/>
  <c r="G82" i="5"/>
  <c r="F36" i="8" s="1"/>
  <c r="G102" i="5"/>
  <c r="F56" i="8" s="1"/>
  <c r="G9" i="5"/>
  <c r="F29" i="14" s="1"/>
  <c r="G10" i="5"/>
  <c r="F30" i="14" s="1"/>
  <c r="G111" i="5"/>
  <c r="F65" i="8" s="1"/>
  <c r="G99" i="5"/>
  <c r="F53" i="8" s="1"/>
  <c r="G6" i="5"/>
  <c r="F26" i="14" s="1"/>
  <c r="G78" i="5"/>
  <c r="F32" i="8" s="1"/>
  <c r="G5" i="5"/>
  <c r="F25" i="14" s="1"/>
  <c r="G77" i="5"/>
  <c r="F31" i="8" s="1"/>
  <c r="G115" i="5"/>
  <c r="F69" i="8" s="1"/>
  <c r="G86" i="5"/>
  <c r="F40" i="8" s="1"/>
  <c r="G8" i="5"/>
  <c r="F28" i="14" s="1"/>
  <c r="G87" i="5"/>
  <c r="F41" i="8" s="1"/>
  <c r="G88" i="5"/>
  <c r="F42" i="8" s="1"/>
  <c r="G112" i="5"/>
  <c r="F66" i="8" s="1"/>
  <c r="G12" i="5"/>
  <c r="F32" i="14" s="1"/>
  <c r="G92" i="5"/>
  <c r="F46" i="8" s="1"/>
  <c r="G71" i="5"/>
  <c r="F25" i="8" s="1"/>
  <c r="G105" i="5"/>
  <c r="F59" i="8" s="1"/>
  <c r="G124" i="5"/>
  <c r="F78" i="8" s="1"/>
  <c r="G97" i="5"/>
  <c r="F51" i="8" s="1"/>
  <c r="G74" i="5"/>
  <c r="F28" i="8" s="1"/>
  <c r="G95" i="5"/>
  <c r="F49" i="8" s="1"/>
  <c r="G83" i="5"/>
  <c r="F37" i="8" s="1"/>
  <c r="G118" i="5"/>
  <c r="F72" i="8" s="1"/>
  <c r="G123" i="5"/>
  <c r="F77" i="8" s="1"/>
  <c r="G122" i="5"/>
  <c r="F76" i="8" s="1"/>
  <c r="G85" i="5"/>
  <c r="F39" i="8" s="1"/>
  <c r="G185" i="5"/>
  <c r="F9" i="12" s="1"/>
  <c r="G11" i="5"/>
  <c r="F31" i="14" s="1"/>
  <c r="G70" i="5"/>
  <c r="F24" i="8" s="1"/>
  <c r="G108" i="5"/>
  <c r="F62" i="8" s="1"/>
  <c r="G14" i="5"/>
  <c r="F34" i="14" s="1"/>
  <c r="G76" i="5"/>
  <c r="F30" i="8" s="1"/>
  <c r="G110" i="5"/>
  <c r="F64" i="8" s="1"/>
  <c r="G93" i="5"/>
  <c r="F47" i="8" s="1"/>
  <c r="G96" i="5"/>
  <c r="F50" i="8" s="1"/>
  <c r="G84" i="5"/>
  <c r="F38" i="8" s="1"/>
  <c r="G98" i="5"/>
  <c r="F52" i="8" s="1"/>
  <c r="G91" i="5"/>
  <c r="F45" i="8" s="1"/>
  <c r="G7" i="5"/>
  <c r="F27" i="14" s="1"/>
  <c r="G15" i="5"/>
  <c r="F35" i="14" s="1"/>
  <c r="F60" i="5"/>
  <c r="E14" i="8" s="1"/>
  <c r="F75" i="5"/>
  <c r="E29" i="8" s="1"/>
  <c r="F91" i="5"/>
  <c r="E45" i="8" s="1"/>
  <c r="F90" i="5"/>
  <c r="E44" i="8" s="1"/>
  <c r="E32" i="10"/>
  <c r="F122" i="5"/>
  <c r="E76" i="8" s="1"/>
  <c r="F76" i="5"/>
  <c r="E30" i="8" s="1"/>
  <c r="F88" i="5"/>
  <c r="E42" i="8" s="1"/>
  <c r="F61" i="5"/>
  <c r="E15" i="8" s="1"/>
  <c r="F63" i="5"/>
  <c r="E17" i="8" s="1"/>
  <c r="F111" i="5"/>
  <c r="E65" i="8" s="1"/>
  <c r="F4" i="5"/>
  <c r="E24" i="14" s="1"/>
  <c r="F94" i="5"/>
  <c r="E48" i="8" s="1"/>
  <c r="F70" i="5"/>
  <c r="E24" i="8" s="1"/>
  <c r="F110" i="5"/>
  <c r="E64" i="8" s="1"/>
  <c r="F96" i="5"/>
  <c r="E50" i="8" s="1"/>
  <c r="F89" i="5"/>
  <c r="E43" i="8" s="1"/>
  <c r="F78" i="5"/>
  <c r="E32" i="8" s="1"/>
  <c r="F13" i="5"/>
  <c r="E33" i="14" s="1"/>
  <c r="F109" i="5"/>
  <c r="E63" i="8" s="1"/>
  <c r="F108" i="5"/>
  <c r="E62" i="8" s="1"/>
  <c r="F113" i="5"/>
  <c r="E67" i="8" s="1"/>
  <c r="F93" i="5"/>
  <c r="E47" i="8" s="1"/>
  <c r="F74" i="5"/>
  <c r="E28" i="8" s="1"/>
  <c r="F102" i="5"/>
  <c r="E56" i="8" s="1"/>
  <c r="F12" i="5"/>
  <c r="E32" i="14" s="1"/>
  <c r="F103" i="5"/>
  <c r="E57" i="8" s="1"/>
  <c r="F85" i="5"/>
  <c r="E39" i="8" s="1"/>
  <c r="F112" i="5"/>
  <c r="E66" i="8" s="1"/>
  <c r="F95" i="5"/>
  <c r="E49" i="8" s="1"/>
  <c r="F124" i="5"/>
  <c r="E78" i="8" s="1"/>
  <c r="F8" i="5"/>
  <c r="E28" i="14" s="1"/>
  <c r="F185" i="5"/>
  <c r="E9" i="12" s="1"/>
  <c r="F83" i="5"/>
  <c r="E37" i="8" s="1"/>
  <c r="F9" i="5"/>
  <c r="E29" i="14" s="1"/>
  <c r="E89" i="5"/>
  <c r="F105" i="5"/>
  <c r="E59" i="8" s="1"/>
  <c r="F72" i="5"/>
  <c r="E26" i="8" s="1"/>
  <c r="F84" i="5"/>
  <c r="E38" i="8" s="1"/>
  <c r="F104" i="5"/>
  <c r="E58" i="8" s="1"/>
  <c r="F5" i="5"/>
  <c r="E25" i="14" s="1"/>
  <c r="F10" i="5"/>
  <c r="E30" i="14" s="1"/>
  <c r="F77" i="5"/>
  <c r="E31" i="8" s="1"/>
  <c r="F6" i="5"/>
  <c r="E26" i="14" s="1"/>
  <c r="F73" i="5"/>
  <c r="E27" i="8" s="1"/>
  <c r="F115" i="5"/>
  <c r="E69" i="8" s="1"/>
  <c r="G89" i="5" l="1"/>
  <c r="F43" i="8" s="1"/>
</calcChain>
</file>

<file path=xl/sharedStrings.xml><?xml version="1.0" encoding="utf-8"?>
<sst xmlns="http://schemas.openxmlformats.org/spreadsheetml/2006/main" count="2493" uniqueCount="1004">
  <si>
    <t>Артикул</t>
  </si>
  <si>
    <t>Наименование</t>
  </si>
  <si>
    <t>Размеры Ш*Г*В (мм)</t>
  </si>
  <si>
    <t>Изображение</t>
  </si>
  <si>
    <t>Коэффициент</t>
  </si>
  <si>
    <t>Стол письменный</t>
  </si>
  <si>
    <t>Стол криволинейный левый</t>
  </si>
  <si>
    <t>Стол криволинейный правый</t>
  </si>
  <si>
    <t>Стеллаж высокий широкий</t>
  </si>
  <si>
    <t>Стеллаж средний широкий</t>
  </si>
  <si>
    <t>Стеллаж высокий узкий</t>
  </si>
  <si>
    <t>Шкаф высокий широкий (2 низкие двери ЛДСП, 2 средние двери стекло)</t>
  </si>
  <si>
    <t>Шкаф высокий широкий (2 низкие двери ЛДСП, 2 средние двери ЛДСП)</t>
  </si>
  <si>
    <t>Шкаф высокий широкий (2 средние двери ЛДСП)</t>
  </si>
  <si>
    <t>Шкаф высокий широкий (2 высокие двери ЛДСП)</t>
  </si>
  <si>
    <t>Шкаф средний широкий (2 низкие двери ЛДСП)</t>
  </si>
  <si>
    <t>Шкаф средний широкий (2 средние двери ЛДСП)</t>
  </si>
  <si>
    <t>Шкаф средний широкий (2 средние двери стекло)</t>
  </si>
  <si>
    <t>Стол переговорный</t>
  </si>
  <si>
    <t>Стеллаж низкий широкий</t>
  </si>
  <si>
    <t>Стеллаж средний узкий</t>
  </si>
  <si>
    <t>Стеллаж низкий узкий</t>
  </si>
  <si>
    <t>Гардероб узкий (выдвижная вешалка)</t>
  </si>
  <si>
    <t>Гардероб комбинированный (выдвижная вешалка)</t>
  </si>
  <si>
    <t>Шкаф высокий широкий (2 низкие двери ЛДСП, 2 низкие двери стекло)</t>
  </si>
  <si>
    <t>Шкаф высокий широкий (4 низкие двери ЛДСП)</t>
  </si>
  <si>
    <t>Шкаф высокий широкий (2 средние двери ЛДСП, 2 низкие двери стекло)</t>
  </si>
  <si>
    <t>Шкаф высокий широкий (2 средние двери ЛДСП, 2 низкие двери ЛДСП)</t>
  </si>
  <si>
    <t>Шкаф высокий широкий (2 низкие двери ЛДСП)</t>
  </si>
  <si>
    <t>Шкаф средний широкий (2 низкие двери стекло)</t>
  </si>
  <si>
    <t>Шкаф низкий широкий (2 низкие двери ЛДСП)</t>
  </si>
  <si>
    <t>Шкаф низкий широкий (2 низкие двери стекло)</t>
  </si>
  <si>
    <t>720х400х22</t>
  </si>
  <si>
    <t>600х400х22</t>
  </si>
  <si>
    <t>Приставка</t>
  </si>
  <si>
    <t>720х720х22</t>
  </si>
  <si>
    <t>600х600х22</t>
  </si>
  <si>
    <t>600х720х22</t>
  </si>
  <si>
    <t>1200х600х22</t>
  </si>
  <si>
    <t>1440х720х22</t>
  </si>
  <si>
    <t>1220х610х22</t>
  </si>
  <si>
    <t>1460х730х22</t>
  </si>
  <si>
    <t>900х450х22</t>
  </si>
  <si>
    <t>Опора металлическая (хром)</t>
  </si>
  <si>
    <t>Полка навесная</t>
  </si>
  <si>
    <t>Надставка на стол</t>
  </si>
  <si>
    <t>Экран</t>
  </si>
  <si>
    <t>Подставка под системный блок</t>
  </si>
  <si>
    <t>Комплект фурнитуры для одного стекла</t>
  </si>
  <si>
    <t>А.СП-1.1</t>
  </si>
  <si>
    <t>А.СП-2.1</t>
  </si>
  <si>
    <t>А.СП-3.1</t>
  </si>
  <si>
    <t>А.СП-4.1</t>
  </si>
  <si>
    <t>А.СП-1</t>
  </si>
  <si>
    <t>А.СП-2</t>
  </si>
  <si>
    <t>А.СП-3</t>
  </si>
  <si>
    <t>А.СП-4</t>
  </si>
  <si>
    <t>А.СА-1 Л</t>
  </si>
  <si>
    <t>А.СА-1 Пр</t>
  </si>
  <si>
    <t>А.СА-2 Л</t>
  </si>
  <si>
    <t>А.СА-2 Пр</t>
  </si>
  <si>
    <t>А.СА-3 Л</t>
  </si>
  <si>
    <t>А.СА-3 Пр</t>
  </si>
  <si>
    <t>А.СА-4 Л</t>
  </si>
  <si>
    <t>А.СА-4 Пр</t>
  </si>
  <si>
    <t>Стол приставной</t>
  </si>
  <si>
    <t>Стол компьютерный</t>
  </si>
  <si>
    <t>А.ПРГ-1</t>
  </si>
  <si>
    <t>А.ПРГ-2</t>
  </si>
  <si>
    <t>правый</t>
  </si>
  <si>
    <t>А.СТ-1</t>
  </si>
  <si>
    <t>А.СТ-2</t>
  </si>
  <si>
    <t>А. СТ-3</t>
  </si>
  <si>
    <t>А.СУ-2</t>
  </si>
  <si>
    <t>А.СУ-3</t>
  </si>
  <si>
    <t>А.СУ-1</t>
  </si>
  <si>
    <t>А.УС-2</t>
  </si>
  <si>
    <t>А.УС-3</t>
  </si>
  <si>
    <t>Стеллаж высокий угловой</t>
  </si>
  <si>
    <t>Стеллаж средний угловой</t>
  </si>
  <si>
    <t>Стеллаж низкий угловой</t>
  </si>
  <si>
    <t>А.УС-1</t>
  </si>
  <si>
    <t>Гардероб глубокий (вешалка-штанга)</t>
  </si>
  <si>
    <t>А.ГБ-1</t>
  </si>
  <si>
    <t>А.ГБ-2</t>
  </si>
  <si>
    <t>А.ГБ-3 угловой**</t>
  </si>
  <si>
    <t>А.ГБ-4**</t>
  </si>
  <si>
    <t>Гардероб угловой (выдвижная вешалка)</t>
  </si>
  <si>
    <t>А.СТ-1.1</t>
  </si>
  <si>
    <t>А.СТ-1.2</t>
  </si>
  <si>
    <t>А.СТ-1.3</t>
  </si>
  <si>
    <t>А.СТ-1.4</t>
  </si>
  <si>
    <t>А.СТ-1.5</t>
  </si>
  <si>
    <t>А.СТ-1.6</t>
  </si>
  <si>
    <t>А.СТ-1.7</t>
  </si>
  <si>
    <t>А.СТ-1.8</t>
  </si>
  <si>
    <t>А.СТ-1.9</t>
  </si>
  <si>
    <t>Шкаф угловой</t>
  </si>
  <si>
    <t>А.СТ-1.10**</t>
  </si>
  <si>
    <t>А.СТ-2.1</t>
  </si>
  <si>
    <t>А.СТ-2.2</t>
  </si>
  <si>
    <t>А.СТ-2.3</t>
  </si>
  <si>
    <t>А.СТ-2.4</t>
  </si>
  <si>
    <t>А.СТ-3.1</t>
  </si>
  <si>
    <t>А.СТ-3.2</t>
  </si>
  <si>
    <t>** - Заказная позиция. Срок производства 5 рабочих дней.</t>
  </si>
  <si>
    <t>А.ПР-2</t>
  </si>
  <si>
    <t>А. ПР-2.1</t>
  </si>
  <si>
    <t>А.ПР-6</t>
  </si>
  <si>
    <t>А.ПР-7</t>
  </si>
  <si>
    <t>А.ПР-8</t>
  </si>
  <si>
    <t>А.ПР-9</t>
  </si>
  <si>
    <t>А.ПР-10</t>
  </si>
  <si>
    <t>900х300х400</t>
  </si>
  <si>
    <t>1200х300х400</t>
  </si>
  <si>
    <t>1400х300х400</t>
  </si>
  <si>
    <t>1600х300х400</t>
  </si>
  <si>
    <t>600х450х18</t>
  </si>
  <si>
    <t>720х450х18</t>
  </si>
  <si>
    <t>А.ЭКР-2</t>
  </si>
  <si>
    <t>А.ЭКР-3</t>
  </si>
  <si>
    <t>А.ЭКР-4</t>
  </si>
  <si>
    <t>1200х450х18</t>
  </si>
  <si>
    <t>1400х450х18</t>
  </si>
  <si>
    <t>1600х450х18</t>
  </si>
  <si>
    <t>А.ЭКР-2.1</t>
  </si>
  <si>
    <t>А.ЭКР-3.1</t>
  </si>
  <si>
    <t>А.ЭКР-4.1</t>
  </si>
  <si>
    <t>А.НС-1</t>
  </si>
  <si>
    <t>А.НС-2</t>
  </si>
  <si>
    <t>А.НС-3</t>
  </si>
  <si>
    <t>А.НС-4</t>
  </si>
  <si>
    <t>А.ЭКР-1</t>
  </si>
  <si>
    <t>А.ЭКР-5</t>
  </si>
  <si>
    <t>А.ЭКР-1.2</t>
  </si>
  <si>
    <t>А.ЭКР-2.2</t>
  </si>
  <si>
    <t>А.ЭКР-3.2</t>
  </si>
  <si>
    <t>А.ЭКР-4.2</t>
  </si>
  <si>
    <t>А.ЭКР-5.2</t>
  </si>
  <si>
    <t>А.ЭКР-9.2</t>
  </si>
  <si>
    <t>900х450х18</t>
  </si>
  <si>
    <t>550х550х100</t>
  </si>
  <si>
    <t>Подставка под монитор</t>
  </si>
  <si>
    <t>А.ПНС-1</t>
  </si>
  <si>
    <t>770х280х683</t>
  </si>
  <si>
    <t>А.СБ-1</t>
  </si>
  <si>
    <t>А.ПМ-1</t>
  </si>
  <si>
    <t>536х352х78</t>
  </si>
  <si>
    <t>Полка под клавиатуру</t>
  </si>
  <si>
    <t>А.401</t>
  </si>
  <si>
    <t>А.ВТ-710</t>
  </si>
  <si>
    <t>60*60*710</t>
  </si>
  <si>
    <t>Каркас гардероба А.ГБ-4К</t>
  </si>
  <si>
    <t>А.ГБ-4К</t>
  </si>
  <si>
    <t>Каркас гардероба А.ГБ-1</t>
  </si>
  <si>
    <t>Каркас гардероба А.ГБ-2</t>
  </si>
  <si>
    <t>А.ГБ-1К</t>
  </si>
  <si>
    <t>А.ГБ-2К</t>
  </si>
  <si>
    <t xml:space="preserve">Дверь гардероба А.ГБ-1 </t>
  </si>
  <si>
    <t>А.ДГ-1</t>
  </si>
  <si>
    <t>А.С-2</t>
  </si>
  <si>
    <t>А.С-3</t>
  </si>
  <si>
    <t>Дверь средняя стекло (для для А.СТ-1, А.СУ-1, А.СТ-2,А.СУ-2)</t>
  </si>
  <si>
    <t>Дверь низкая стекло (для А.СТ-1, А.СТ-2, А.СТ-3, А.СУ-1, А.СУ-2, А.СУ-3)</t>
  </si>
  <si>
    <t>Для А.С-2</t>
  </si>
  <si>
    <t>Для А.С-3</t>
  </si>
  <si>
    <t>Стойка прямая 900</t>
  </si>
  <si>
    <t>Стойка прямая 1200</t>
  </si>
  <si>
    <t>Стойка прямая 1400</t>
  </si>
  <si>
    <t>Стойка прямая 1600</t>
  </si>
  <si>
    <t>А.РС-1</t>
  </si>
  <si>
    <t>А.РС-2</t>
  </si>
  <si>
    <t>А.РС-3</t>
  </si>
  <si>
    <t>А.РС-4</t>
  </si>
  <si>
    <t>А.РС-5.5 ролета</t>
  </si>
  <si>
    <t>950х950х1150</t>
  </si>
  <si>
    <t>Стойка угловая (радиусный элемент - ролета)</t>
  </si>
  <si>
    <t>А.РС-5 ХДФ</t>
  </si>
  <si>
    <t>Стойка угловая (радиусный элемент - ХДФ)</t>
  </si>
  <si>
    <t>А.РС-5.1</t>
  </si>
  <si>
    <t>А.РС-5.2</t>
  </si>
  <si>
    <t>815х815х22</t>
  </si>
  <si>
    <t>Полка для стойки угловой</t>
  </si>
  <si>
    <t>Полка для стойки угловой (завершающий элемент)</t>
  </si>
  <si>
    <t>А.ЭКР-9</t>
  </si>
  <si>
    <t>А.ЭКР-9.1</t>
  </si>
  <si>
    <t>ПЛ.СА-4 Пр</t>
  </si>
  <si>
    <t>ПЛ.СА-4 Л</t>
  </si>
  <si>
    <t>ПЛ.СА-3 Пр</t>
  </si>
  <si>
    <t>ПЛ.СА-3 Л</t>
  </si>
  <si>
    <t>ПЛ.СА-2 Пр</t>
  </si>
  <si>
    <t>ПЛ.СА-2 Л</t>
  </si>
  <si>
    <t>ПЛ.СА-1 Пр</t>
  </si>
  <si>
    <t>ПЛ.СА-1 Л</t>
  </si>
  <si>
    <t>ПЛ.СП-4</t>
  </si>
  <si>
    <t>ПЛ.СП-3</t>
  </si>
  <si>
    <t>ПЛ.СП-2</t>
  </si>
  <si>
    <t>ПЛ.СП-1</t>
  </si>
  <si>
    <t>L-образные опоры имеют регулировочные элементы круглой формы.</t>
  </si>
  <si>
    <t>Цена категория 1 (руб.)</t>
  </si>
  <si>
    <t>Цена категория 2 (руб.)</t>
  </si>
  <si>
    <t>Цена с учетом коэффициента категория 1 (руб.)</t>
  </si>
  <si>
    <t>Цена с учетом коэффициента категория 2 (руб.)</t>
  </si>
  <si>
    <t>А.ЭКР-1.2 **</t>
  </si>
  <si>
    <t>А.ЭКР-2.2 **</t>
  </si>
  <si>
    <t>А.ЭКР-3.2 **</t>
  </si>
  <si>
    <t>А.ЭКР-4.2 **</t>
  </si>
  <si>
    <t>А.ЭКР-5.2 **</t>
  </si>
  <si>
    <t>А.ЭКР-9.2 **</t>
  </si>
  <si>
    <t>А.ЭКР-5 **</t>
  </si>
  <si>
    <t>А.ЭКР-9 **</t>
  </si>
  <si>
    <t>А.ЭКР-9.1 **</t>
  </si>
  <si>
    <t>Гардероб узкий (выдвижная вешалка, правое открывание)</t>
  </si>
  <si>
    <t>Я2-2R/4С</t>
  </si>
  <si>
    <t>Я2-6R/10С</t>
  </si>
  <si>
    <t>Я3-2R/4С</t>
  </si>
  <si>
    <t>Я3-6R/10С</t>
  </si>
  <si>
    <t>Ящик для стекол (4 низкие двери стекло)</t>
  </si>
  <si>
    <t>Ящик для стекол (10 низких дверей стекло)</t>
  </si>
  <si>
    <t>Ящик для стекол (4 средние двери стекло)</t>
  </si>
  <si>
    <t>Ящик для стекол (10 средних дверей стекло)</t>
  </si>
  <si>
    <t>Предусмотрена возможность прокладки кабелей внутри опоры.</t>
  </si>
  <si>
    <t>А.РС-5.5 ролета*</t>
  </si>
  <si>
    <t>А.РС-5 ХДФ **</t>
  </si>
  <si>
    <t>** ХДФ, входящая в состав изделия, имеет допустимое отклонение в цветовом оттенке по сравнению с текстурой ЛДСП.</t>
  </si>
  <si>
    <t>* Срок поставки РС-5.5 — 5 дней после оплаты.</t>
  </si>
  <si>
    <t>1200*450*22</t>
  </si>
  <si>
    <t>1400*450*22</t>
  </si>
  <si>
    <t>1600*450*22</t>
  </si>
  <si>
    <t>Экран тканевый боковой</t>
  </si>
  <si>
    <t>720*450*22</t>
  </si>
  <si>
    <t>Экран тканевый продольный / боковой</t>
  </si>
  <si>
    <t>900*450*22</t>
  </si>
  <si>
    <t>А.ТЭКР-2.2 ***</t>
  </si>
  <si>
    <t>А.ТЭКР-3.2 ***</t>
  </si>
  <si>
    <t>А.ТЭКР-4.2 ***</t>
  </si>
  <si>
    <t>А.ТЭКР-5.2 ***</t>
  </si>
  <si>
    <t>А.ТЭКР-9.2 ***</t>
  </si>
  <si>
    <t>Экран тканевый продольный</t>
  </si>
  <si>
    <t>** Заказная позиция. Срок производства 5 рабочих дней</t>
  </si>
  <si>
    <t>А.ТЭКР-2.2 **</t>
  </si>
  <si>
    <t>А.ТЭКР-3.2 **</t>
  </si>
  <si>
    <t>А.ТЭКР-4.2 **</t>
  </si>
  <si>
    <t>А.ТЭКР-5.2 **</t>
  </si>
  <si>
    <t>А.ТЭКР-9.2 **</t>
  </si>
  <si>
    <t>550х365х1980</t>
  </si>
  <si>
    <t>770х580х1980</t>
  </si>
  <si>
    <t>600х600х1980</t>
  </si>
  <si>
    <t>770х365х1980</t>
  </si>
  <si>
    <t>361х1916x18</t>
  </si>
  <si>
    <t>361х1151x18</t>
  </si>
  <si>
    <t>361х764x18</t>
  </si>
  <si>
    <t>505х1916x18</t>
  </si>
  <si>
    <t>361х1151x4</t>
  </si>
  <si>
    <t>361х764x4</t>
  </si>
  <si>
    <t>1192х450х667</t>
  </si>
  <si>
    <t>1000х720х750</t>
  </si>
  <si>
    <t>1200х720х750</t>
  </si>
  <si>
    <t>1400х720х750</t>
  </si>
  <si>
    <t>1600х720х750</t>
  </si>
  <si>
    <t>1600х900х750</t>
  </si>
  <si>
    <t>1400х900х750</t>
  </si>
  <si>
    <t>1400х1200х750</t>
  </si>
  <si>
    <t>1600х1200х750</t>
  </si>
  <si>
    <t>D=1100х750</t>
  </si>
  <si>
    <t>1800х900х750</t>
  </si>
  <si>
    <t>А.ПС-1</t>
  </si>
  <si>
    <t>900х500х645</t>
  </si>
  <si>
    <t>280х448х305</t>
  </si>
  <si>
    <t>900х720х750</t>
  </si>
  <si>
    <t>900х600х750</t>
  </si>
  <si>
    <t>1200х600х750</t>
  </si>
  <si>
    <t>1400х600х750</t>
  </si>
  <si>
    <t>1600х600х750</t>
  </si>
  <si>
    <t>770х365х1215</t>
  </si>
  <si>
    <t>770х365х828</t>
  </si>
  <si>
    <t>404х365х1980</t>
  </si>
  <si>
    <t>404х365х1215</t>
  </si>
  <si>
    <t>404х365х828</t>
  </si>
  <si>
    <t>365х365х1980</t>
  </si>
  <si>
    <t>365х365х1215</t>
  </si>
  <si>
    <t>365х365х828</t>
  </si>
  <si>
    <t>770х600х685</t>
  </si>
  <si>
    <t>412х450х750</t>
  </si>
  <si>
    <t>412х600х750</t>
  </si>
  <si>
    <t>412х720х750</t>
  </si>
  <si>
    <t>680х450х750</t>
  </si>
  <si>
    <t>420х450х556</t>
  </si>
  <si>
    <t>420х450х708</t>
  </si>
  <si>
    <t>944х506х1150</t>
  </si>
  <si>
    <t>1244х506х1150</t>
  </si>
  <si>
    <t>1444х506х1150</t>
  </si>
  <si>
    <t>1644х506х1150</t>
  </si>
  <si>
    <t xml:space="preserve">    </t>
  </si>
  <si>
    <t>А.ПР-3 **</t>
  </si>
  <si>
    <t>А.ПР-4 **</t>
  </si>
  <si>
    <t>А.ПР-5 **</t>
  </si>
  <si>
    <t>А.СК -1 **</t>
  </si>
  <si>
    <t>А.ТМ-3F</t>
  </si>
  <si>
    <t>А.ТМ-4F</t>
  </si>
  <si>
    <t>А.МТ-2F **</t>
  </si>
  <si>
    <t>Тумба подкатная (3 ящика фолдинг, с замком)</t>
  </si>
  <si>
    <t>Тумба подкатная (4 ящика фолдинг, с замком)</t>
  </si>
  <si>
    <t>Тумба под оргтехнику сервисная (4 ящика фолдинг)</t>
  </si>
  <si>
    <t>Ф1248</t>
  </si>
  <si>
    <t>Ф1249</t>
  </si>
  <si>
    <t>400x347x100</t>
  </si>
  <si>
    <t xml:space="preserve">Комплект Фолдинг (на 3 ящика), серый </t>
  </si>
  <si>
    <t xml:space="preserve">Комплект Фолдинг (на 4 ящика), серый </t>
  </si>
  <si>
    <t>VR.SP-5-90.1</t>
  </si>
  <si>
    <t>Стол круглый</t>
  </si>
  <si>
    <t>900x900x750</t>
  </si>
  <si>
    <t>VR.SP-5-90.2</t>
  </si>
  <si>
    <t>Стол квадратный</t>
  </si>
  <si>
    <t>VR.SP-5-180.1</t>
  </si>
  <si>
    <t>Стол овальный</t>
  </si>
  <si>
    <t>1800x900x750</t>
  </si>
  <si>
    <t>VR.SP-5-180.2</t>
  </si>
  <si>
    <t>Стол прямоугольный</t>
  </si>
  <si>
    <t>* Цвет белый находится в первой категории в связи с проведением акции. Акция распостраняется на все изделия кроме столов на металлокаркасе.</t>
  </si>
  <si>
    <t>** Столы ПЛ.СА-3 и ПЛ.СА-4 по умолчанию комплектуются металлической опорой во избежание прогиба столешницы (включена в стоимость).</t>
  </si>
  <si>
    <t>Стол криволинейный левый **</t>
  </si>
  <si>
    <t>Стол криволинейный правый **</t>
  </si>
  <si>
    <t>А.ТМ-1-S</t>
  </si>
  <si>
    <t>А.ТП-4F-S</t>
  </si>
  <si>
    <t>А.ТП-4.1F-S</t>
  </si>
  <si>
    <t>А.ТП-4.2F-S</t>
  </si>
  <si>
    <t>А.ТП-4.3F-S</t>
  </si>
  <si>
    <t>Тумба сервисная, с дверьми</t>
  </si>
  <si>
    <t>Тумба приставная с фолдингом (4 ящика, с замком)</t>
  </si>
  <si>
    <t>Тумба приставная c фолдингом (с замком, 4 ящика, универсальная левая/правая)</t>
  </si>
  <si>
    <t>Столы на опорах из ЛДСП заглушками не комплектуются. Можно заказать опционально.</t>
  </si>
  <si>
    <t>ОПИСАНИЕ</t>
  </si>
  <si>
    <t>Столы на L-образном металлокаркасе</t>
  </si>
  <si>
    <t xml:space="preserve">СТОЛЫ РАБОЧИЕ НА ЛДСП ОПОРАХ </t>
  </si>
  <si>
    <t xml:space="preserve">СТОЛЫ ПЕРЕГОВОРНЫЕ НА ЛДСП/МЕТАЛЛИЧЕСКИХ ОПОРАХ </t>
  </si>
  <si>
    <t>ТУМБЫ</t>
  </si>
  <si>
    <t>ГАРДЕРОБЫ</t>
  </si>
  <si>
    <t>А.СУ-1.1 (L)</t>
  </si>
  <si>
    <t>А.СУ-1.2 (L)</t>
  </si>
  <si>
    <t>А.СУ-1.3 (L)</t>
  </si>
  <si>
    <t>А.СУ-1.4 (L)</t>
  </si>
  <si>
    <t>А.СУ-1.5 (L)</t>
  </si>
  <si>
    <t>А.СУ-1.6 (L)</t>
  </si>
  <si>
    <t>А.СУ-1.7 (L)</t>
  </si>
  <si>
    <t>А.СУ-1.8 (L)</t>
  </si>
  <si>
    <t>А.СУ-1.9 (L)</t>
  </si>
  <si>
    <t>Шкаф высокий узкий левый (1 низкая дверь ЛДСП)</t>
  </si>
  <si>
    <t>Шкаф высокий узкий левый (1 низкая дверь ЛДСП, 1 средняя дверь стекло)</t>
  </si>
  <si>
    <t>Шкаф высокий узкий левый (1 низкая дверь ЛДСП, 1 средняя дверь ЛДСП)</t>
  </si>
  <si>
    <t>Шкаф высокий узкий левый (1 низкая дверь ЛДСП, 1 низкая дверь стекло)</t>
  </si>
  <si>
    <t>Шкаф высокий узкий левый (2 низкие двери ЛДСП)</t>
  </si>
  <si>
    <t>Шкаф высокий узкий левый (1 средняя дверь ЛДСП)</t>
  </si>
  <si>
    <t>Шкаф высокий узкий левый (1 средняя дверь ЛДСП, 1 низкая дверь стекло)</t>
  </si>
  <si>
    <t>Шкаф высокий узкий левый (1 средняя дверь ЛДСП, 1 низкая дверь ЛДСП)</t>
  </si>
  <si>
    <t>Шкаф высокий узкий левый (1 высокая дверь ЛДСП)</t>
  </si>
  <si>
    <t>А.СУ-1.1 (R)</t>
  </si>
  <si>
    <t>А.СУ-1.2 (R)</t>
  </si>
  <si>
    <t>А.СУ-1.3 (R)</t>
  </si>
  <si>
    <t>А.СУ-1.4 (R)</t>
  </si>
  <si>
    <t>А.СУ-1.5 (R)</t>
  </si>
  <si>
    <t>А.СУ-1.6 (R)</t>
  </si>
  <si>
    <t>А.СУ-1.7 (R)</t>
  </si>
  <si>
    <t>А.СУ-1.8 (R)</t>
  </si>
  <si>
    <t>А.СУ-1.9 (R)</t>
  </si>
  <si>
    <t>Шкаф высокий узкий правый (1 низкая дверь ЛДСП)</t>
  </si>
  <si>
    <t>Шкаф высокий узкий правый (1 низкая дверь ЛДСП, 1 средняя дверь стекло)</t>
  </si>
  <si>
    <t>Шкаф высокий узкий правый (1 низкая дверь ЛДСП, 1 средняя дверь ЛДСП)</t>
  </si>
  <si>
    <t>Шкаф высокий узкий правый (1 низкая дверь ЛДСП, 1 низкая дверь стекло)</t>
  </si>
  <si>
    <t>Шкаф высокий узкий правый (2 низкие двери ЛДСП)</t>
  </si>
  <si>
    <t>Шкаф высокий узкий правый (1 средняя дверь ЛДСП)</t>
  </si>
  <si>
    <t>Шкаф высокий узкий правый (1 средняя дверь ЛДСП, 1 низкая дверь стекло)</t>
  </si>
  <si>
    <t>Шкаф высокий узкий правый (1 средняя дверь ЛДСП, 1 низкая дверь ЛДСП)</t>
  </si>
  <si>
    <t>Шкаф высокий узкий правый (1 высокая дверь ЛДСП)</t>
  </si>
  <si>
    <t>АКСЕССУАРЫ</t>
  </si>
  <si>
    <t>ЭКРАНЫ</t>
  </si>
  <si>
    <t>ЯЩИКИ ДЛЯ СТЕКОЛ</t>
  </si>
  <si>
    <t>СТОЛЫ-ПРИСТАВКИ</t>
  </si>
  <si>
    <t>СБОРНЫЕ ЭЛЕМЕНТЫ</t>
  </si>
  <si>
    <t>ФАСАДЫ</t>
  </si>
  <si>
    <t>А.Д-1 (L)</t>
  </si>
  <si>
    <t>А.Д-2 (L)</t>
  </si>
  <si>
    <t>А.Д-3 (L)</t>
  </si>
  <si>
    <t>А.Д-1 (R)</t>
  </si>
  <si>
    <t>А.Д-2 (R)</t>
  </si>
  <si>
    <t>А.Д-3 (R)</t>
  </si>
  <si>
    <t>Дверь высокая ЛДСП левая (для А.ГБ-2, А.СТ-1, А.СУ-1 и А.ГБ-4)</t>
  </si>
  <si>
    <t>Дверь средняя ЛДСП левая (для А.СТ-1, А.СУ-1, А.СТ-2, А.СУ-2)</t>
  </si>
  <si>
    <t>Дверь низкая ЛДСП левая (для А.СТ-1, А.СУ-1, А.СТ-2, А.СТ-3, А.СУ-2, А.СУ-3)</t>
  </si>
  <si>
    <t>Дверь высокая ЛДСП правая (для А.ГБ-2, А.СТ-1, А.СУ-1 и А.ГБ-4)</t>
  </si>
  <si>
    <t>Дверь средняя ЛДСП правая (для А.СТ-1, А.СУ-1, А.СТ-2, А.СУ-2)</t>
  </si>
  <si>
    <t>Дверь низкая ЛДСП правая (для А.СТ-1, А.СУ-1, А.СТ-2, А.СТ-3, А.СУ-2, А.СУ-3)</t>
  </si>
  <si>
    <t>ШКАФЫ ВЫСОКИЕ ШИРОКИЕ</t>
  </si>
  <si>
    <t>ШКАФЫ ВЫСОКИЕ УЗКИЕ</t>
  </si>
  <si>
    <t>ШКАФЫ СРЕДНИЕ ШИРОКИЕ</t>
  </si>
  <si>
    <t>ПРИСТАВНЫЕ УГЛОВЫЕ СТЕЛЛАЖИ</t>
  </si>
  <si>
    <t>ШКАФЫ СРЕДНИЕ УЗКИЕ</t>
  </si>
  <si>
    <t>ШКАФЫ НИЗКИЕ ШИРОКИЕ</t>
  </si>
  <si>
    <t>ШКАФЫ НИЗКИЕ УЗКИЕ</t>
  </si>
  <si>
    <t>СПИСОК</t>
  </si>
  <si>
    <t>Металлокаркас</t>
  </si>
  <si>
    <t>Столы ЛДСП</t>
  </si>
  <si>
    <t>Приставки</t>
  </si>
  <si>
    <t>Переговорные</t>
  </si>
  <si>
    <t>Гапдеробы</t>
  </si>
  <si>
    <t>А.СУ-2.1 (L)</t>
  </si>
  <si>
    <t>А.СУ-2.2 (L)</t>
  </si>
  <si>
    <t>А.СУ-2.3 (L)</t>
  </si>
  <si>
    <t>А.СУ-2.4 (L)</t>
  </si>
  <si>
    <t>А.СУ-2.4 (R)</t>
  </si>
  <si>
    <t>А.СУ-2.3 (R)</t>
  </si>
  <si>
    <t>А.СУ-2.2 (R)</t>
  </si>
  <si>
    <t>А.СУ-2.1 (R)</t>
  </si>
  <si>
    <t>Шкаф средний узкий левый (1 низкая дверь ЛДСП)</t>
  </si>
  <si>
    <t>Шкаф средний узкий правый (1 низкая дверь ЛДСП)</t>
  </si>
  <si>
    <t>Шкаф средний узкий левый (1 низкая дверь стекло)</t>
  </si>
  <si>
    <t>Шкаф средний узкий правый (1 низкая дверь стекло)</t>
  </si>
  <si>
    <t>Шкаф средний узкий левый (1 средняя дверь ЛДСП)</t>
  </si>
  <si>
    <t>Шкаф средний узкий правый (1 средняя дверь ЛДСП)</t>
  </si>
  <si>
    <t>Шкаф средний узкий левый (1 средняя дверь стекло)</t>
  </si>
  <si>
    <t>Шкаф средний узкий правый (1 средняя дверь стекло)</t>
  </si>
  <si>
    <t>Шкаф низкий узкий левый (1 низкая дверь ЛДСП)</t>
  </si>
  <si>
    <t>Шкаф низкий узкий правый (1 низкая дверь ЛДСП)</t>
  </si>
  <si>
    <t>Шкаф низкий узкий левый (1 низкая дверь стекло)</t>
  </si>
  <si>
    <t>Шкаф низкий узкий правый (1 низкая дверь стекло)</t>
  </si>
  <si>
    <t>А.СУ-3.1 (L)</t>
  </si>
  <si>
    <t>А.СУ-3.2 (L)</t>
  </si>
  <si>
    <t>А.СУ-3.1 (R)</t>
  </si>
  <si>
    <t>А.СУ-3.2 (R)</t>
  </si>
  <si>
    <t>ЯЩИКИ</t>
  </si>
  <si>
    <t>КОМПЛЕКТУЮЩИЕ</t>
  </si>
  <si>
    <t>РЕСЕПШН</t>
  </si>
  <si>
    <t>ПЛС.СП-1</t>
  </si>
  <si>
    <t>ПЛС.СП-2</t>
  </si>
  <si>
    <t>ПЛС.СП-3</t>
  </si>
  <si>
    <t>ПЛС.СП-4</t>
  </si>
  <si>
    <t>Столешница</t>
  </si>
  <si>
    <t>ПЛС.СА-1 (L)</t>
  </si>
  <si>
    <t>ПЛС.СА-1 (R)</t>
  </si>
  <si>
    <t>ПЛС.СА-2 (L)</t>
  </si>
  <si>
    <t>ПЛС.СА-2 (R)</t>
  </si>
  <si>
    <t>ПЛС.СА-3 (L)</t>
  </si>
  <si>
    <t>ПЛС.СА-3 (R)</t>
  </si>
  <si>
    <t>ПЛС.СА-4 (L)</t>
  </si>
  <si>
    <t>A.L</t>
  </si>
  <si>
    <t>Столешница эргономичная</t>
  </si>
  <si>
    <t>Наименование модуля</t>
  </si>
  <si>
    <t>Размер</t>
  </si>
  <si>
    <t>Кол-во (шт)</t>
  </si>
  <si>
    <t>ПЛЦ.СП-2</t>
  </si>
  <si>
    <t>Царга</t>
  </si>
  <si>
    <t>1050х400х18</t>
  </si>
  <si>
    <t>ПЛЦ.СП-1</t>
  </si>
  <si>
    <t>ПЛЦ.СП-3</t>
  </si>
  <si>
    <t>ПЛЦ.СП-4</t>
  </si>
  <si>
    <t>Кат. 1</t>
  </si>
  <si>
    <t>Кат. 2</t>
  </si>
  <si>
    <t>А.О-1</t>
  </si>
  <si>
    <t>Опора металлическая</t>
  </si>
  <si>
    <t>850х400х18</t>
  </si>
  <si>
    <t>1250х400х18</t>
  </si>
  <si>
    <t>1450х400х18</t>
  </si>
  <si>
    <t>ЭТ-1200</t>
  </si>
  <si>
    <t>ЭТ-1400</t>
  </si>
  <si>
    <t>ЭТ-1600</t>
  </si>
  <si>
    <t>ЭТ-720</t>
  </si>
  <si>
    <t>ЭТ-900</t>
  </si>
  <si>
    <t>ЭТКФ-2</t>
  </si>
  <si>
    <t>Комплект фурнитуры для экрана</t>
  </si>
  <si>
    <t>ЭТКФ-3</t>
  </si>
  <si>
    <t>А.РС-5 1/3</t>
  </si>
  <si>
    <t>А.РС-5 2/3</t>
  </si>
  <si>
    <t>А.РС-5 3/3</t>
  </si>
  <si>
    <t>Riva Топ, дно А.РС-5 1/3</t>
  </si>
  <si>
    <t>Riva Стойки А.РС-5 2/3</t>
  </si>
  <si>
    <t>Riva Фронт А.РС-5 3/3</t>
  </si>
  <si>
    <t>А.РС-5Ж 1/3</t>
  </si>
  <si>
    <t>А.РС-5Ж 2/3</t>
  </si>
  <si>
    <t>А.РС-5Ж 3/3</t>
  </si>
  <si>
    <t>Riva Топ, дно А.РС-5Ж 1/3</t>
  </si>
  <si>
    <t>Riva Стойки А.РС-5Ж 2/3</t>
  </si>
  <si>
    <t xml:space="preserve">Riva Фронт А.РС-5Ж 3/3 </t>
  </si>
  <si>
    <t>1 кат.</t>
  </si>
  <si>
    <t>2 кат</t>
  </si>
  <si>
    <t>00000007764</t>
  </si>
  <si>
    <t>00000007765</t>
  </si>
  <si>
    <t>00000007940</t>
  </si>
  <si>
    <t>УТ-00000403</t>
  </si>
  <si>
    <t>УТ-00000404</t>
  </si>
  <si>
    <t>УТ-00000407</t>
  </si>
  <si>
    <t>УТ-00000408</t>
  </si>
  <si>
    <t>УТ-00000409</t>
  </si>
  <si>
    <t>УТ-00000481</t>
  </si>
  <si>
    <t>УТ-00000553</t>
  </si>
  <si>
    <t>УТ-00000554</t>
  </si>
  <si>
    <t>УТ-00000558</t>
  </si>
  <si>
    <t>УТ-00000559</t>
  </si>
  <si>
    <t>УТ-00000561</t>
  </si>
  <si>
    <t>УТ-00000562</t>
  </si>
  <si>
    <t>УТ-00000563</t>
  </si>
  <si>
    <t>УТ-00000565</t>
  </si>
  <si>
    <t>УТ-00000566</t>
  </si>
  <si>
    <t>УТ-00000567</t>
  </si>
  <si>
    <t>УТ-00000568</t>
  </si>
  <si>
    <t>УТ-00000570</t>
  </si>
  <si>
    <t>УТ-00000571</t>
  </si>
  <si>
    <t>УТ-00000583</t>
  </si>
  <si>
    <t>УТ-00000585</t>
  </si>
  <si>
    <t>УТ-00000587</t>
  </si>
  <si>
    <t>УТ-00000588</t>
  </si>
  <si>
    <t>УТ-00000590</t>
  </si>
  <si>
    <t>УТ-00000593</t>
  </si>
  <si>
    <t>УТ-00000595</t>
  </si>
  <si>
    <t>УТ-00000596</t>
  </si>
  <si>
    <t>УТ-00000597</t>
  </si>
  <si>
    <t>УТ-00000598</t>
  </si>
  <si>
    <t>УТ-00000599</t>
  </si>
  <si>
    <t>УТ-00000600</t>
  </si>
  <si>
    <t>УТ-00000614</t>
  </si>
  <si>
    <t>УТ-00000615</t>
  </si>
  <si>
    <t>УТ-00000616</t>
  </si>
  <si>
    <t>УТ-00000617</t>
  </si>
  <si>
    <t>УТ-00000618</t>
  </si>
  <si>
    <t>УТ-00000619</t>
  </si>
  <si>
    <t>УТ-00000620</t>
  </si>
  <si>
    <t>УТ-00000622</t>
  </si>
  <si>
    <t>УТ-00000623</t>
  </si>
  <si>
    <t>УТ-00000624</t>
  </si>
  <si>
    <t>УТ-00000632</t>
  </si>
  <si>
    <t>УТ-00000633</t>
  </si>
  <si>
    <t>УТ-00000634</t>
  </si>
  <si>
    <t>УТ-00000635</t>
  </si>
  <si>
    <t>УТ-00000636</t>
  </si>
  <si>
    <t>УТ-00000637</t>
  </si>
  <si>
    <t>УТ-00000931</t>
  </si>
  <si>
    <t>УТ-00000932</t>
  </si>
  <si>
    <t>УТ-00000933</t>
  </si>
  <si>
    <t>УТ-00000934</t>
  </si>
  <si>
    <t>УТ-00000995</t>
  </si>
  <si>
    <t>УТ-00001006</t>
  </si>
  <si>
    <t>УТ-00001795</t>
  </si>
  <si>
    <t>УТ-00002186</t>
  </si>
  <si>
    <t>УТ-00005436</t>
  </si>
  <si>
    <t>УТ-00005438</t>
  </si>
  <si>
    <t>УТ-00006303</t>
  </si>
  <si>
    <t>УТ-00009407</t>
  </si>
  <si>
    <t>ЦБ-00000474</t>
  </si>
  <si>
    <t>ЦБ-00000475</t>
  </si>
  <si>
    <t>ЦБ-00000476</t>
  </si>
  <si>
    <t>ЦБ-00000477</t>
  </si>
  <si>
    <t>ЦБ-00000478</t>
  </si>
  <si>
    <t>ЦБ-00000480</t>
  </si>
  <si>
    <t>ЦБ-00000482</t>
  </si>
  <si>
    <t>ЦБ-00000483</t>
  </si>
  <si>
    <t>ЦБ-00000484</t>
  </si>
  <si>
    <t>ЦБ-00000485</t>
  </si>
  <si>
    <t>ЦБ-00000491</t>
  </si>
  <si>
    <t>ЦБ-00000493</t>
  </si>
  <si>
    <t>ЦБ-00000500</t>
  </si>
  <si>
    <t>ЦБ-00000788</t>
  </si>
  <si>
    <t>ЦБ-00000789</t>
  </si>
  <si>
    <t>ЦБ-00000790</t>
  </si>
  <si>
    <t>ЦБ-00000791</t>
  </si>
  <si>
    <t>ЦБ-00000792</t>
  </si>
  <si>
    <t>ЦБ-00005173</t>
  </si>
  <si>
    <t>ЦБ-00005174</t>
  </si>
  <si>
    <t>ЦБ-00005175</t>
  </si>
  <si>
    <t>ЦБ-00005176</t>
  </si>
  <si>
    <t>ЦБ-00007425</t>
  </si>
  <si>
    <t>ЦБ-00007436</t>
  </si>
  <si>
    <t>ЦБ-00007437</t>
  </si>
  <si>
    <t>ЦБ-00007466</t>
  </si>
  <si>
    <t>ЦБ-00007467</t>
  </si>
  <si>
    <t>ЦБ-00007468</t>
  </si>
  <si>
    <t>ЦБ-00007491</t>
  </si>
  <si>
    <t>ЦБ-00008807</t>
  </si>
  <si>
    <t>ЦБ-00008808</t>
  </si>
  <si>
    <t>ЦБ-00008809</t>
  </si>
  <si>
    <t>ЦБ-00008810</t>
  </si>
  <si>
    <t>ЦБ-00008811</t>
  </si>
  <si>
    <t>ЦБ-00008812</t>
  </si>
  <si>
    <t>ЦБ-00012423</t>
  </si>
  <si>
    <t>ЦБ-00012424</t>
  </si>
  <si>
    <t>ЦБ-00012425</t>
  </si>
  <si>
    <t>ЦБ-00012426</t>
  </si>
  <si>
    <t>ЦБ-00012427</t>
  </si>
  <si>
    <t>ЦБ-00012428</t>
  </si>
  <si>
    <t>ЦБ-00012429</t>
  </si>
  <si>
    <t>ЦБ-00012430</t>
  </si>
  <si>
    <t>ЦБ-00012431</t>
  </si>
  <si>
    <t>ЦБ-00012437</t>
  </si>
  <si>
    <t>ЦБ-00012438</t>
  </si>
  <si>
    <t>ЦБ-00012439</t>
  </si>
  <si>
    <t>ЦБ-00012440</t>
  </si>
  <si>
    <t>ЦБ-00012441</t>
  </si>
  <si>
    <t>ЦБ-00012442</t>
  </si>
  <si>
    <t>ЦБ-00012443</t>
  </si>
  <si>
    <t>ЦБ-00012444</t>
  </si>
  <si>
    <t>ЦБ-00012445</t>
  </si>
  <si>
    <t>ЦБ-00012446</t>
  </si>
  <si>
    <t>ЦБ-00012447</t>
  </si>
  <si>
    <t>ЦБ-00012448</t>
  </si>
  <si>
    <t>ЦБ-00012449</t>
  </si>
  <si>
    <t>ЦБ-00012450</t>
  </si>
  <si>
    <t>ЦБ-00012451</t>
  </si>
  <si>
    <t>ЦБ-00012452</t>
  </si>
  <si>
    <t>ЦБ-00012453</t>
  </si>
  <si>
    <t>ЦБ-00012454</t>
  </si>
  <si>
    <t>ЦБ-00012455</t>
  </si>
  <si>
    <t>ЦБ-00012456</t>
  </si>
  <si>
    <t>ЦБ-00012457</t>
  </si>
  <si>
    <t>ЦБ-00012458</t>
  </si>
  <si>
    <t>ЦБ-00012459</t>
  </si>
  <si>
    <t>ЦБ-00012460</t>
  </si>
  <si>
    <t>ЦБ-00012461</t>
  </si>
  <si>
    <t>ЦБ-00012462</t>
  </si>
  <si>
    <t>ЦБ-00012463</t>
  </si>
  <si>
    <t>ЦБ-00012464</t>
  </si>
  <si>
    <t>ЦБ-00012465</t>
  </si>
  <si>
    <t>ЦБ-00012466</t>
  </si>
  <si>
    <t>ЦБ-00012467</t>
  </si>
  <si>
    <t>ЦБ-00012468</t>
  </si>
  <si>
    <t>ЦБ-00012469</t>
  </si>
  <si>
    <t>ЦБ-00012470</t>
  </si>
  <si>
    <t>ЦБ-00012471</t>
  </si>
  <si>
    <t>ЦБ-00012472</t>
  </si>
  <si>
    <t>ЦБ-00012473</t>
  </si>
  <si>
    <t>ЦБ-00012474</t>
  </si>
  <si>
    <t>ЦБ-00012850</t>
  </si>
  <si>
    <t>ЦБ-00012851</t>
  </si>
  <si>
    <t>ЦБ-00042809</t>
  </si>
  <si>
    <t>ЦБ-00052989</t>
  </si>
  <si>
    <t>ЦБ-00053021</t>
  </si>
  <si>
    <t>ЦБ-00053022</t>
  </si>
  <si>
    <t>ЦБ-00053023</t>
  </si>
  <si>
    <t>ЦБ-00055552</t>
  </si>
  <si>
    <t>ЦБ-00055555</t>
  </si>
  <si>
    <t>ЦБ-00055558</t>
  </si>
  <si>
    <t>ЦБ-00055561</t>
  </si>
  <si>
    <t>ЦБ-00065270</t>
  </si>
  <si>
    <t>ЦБ-00053013</t>
  </si>
  <si>
    <t>ЦБ-00053017</t>
  </si>
  <si>
    <t>ЦБ-00053014</t>
  </si>
  <si>
    <t>ЦБ-00053018</t>
  </si>
  <si>
    <t>ЦБ-00053015</t>
  </si>
  <si>
    <t>ЦБ-00053019</t>
  </si>
  <si>
    <t>ЦБ-00053016</t>
  </si>
  <si>
    <t>ЦБ-00053020</t>
  </si>
  <si>
    <t>УТ-00000606</t>
  </si>
  <si>
    <t>УТ-00000607</t>
  </si>
  <si>
    <t>УТ-00000477</t>
  </si>
  <si>
    <t>УТ-00000478</t>
  </si>
  <si>
    <t>УТ-00000609</t>
  </si>
  <si>
    <t>УТ-00000610</t>
  </si>
  <si>
    <t>УТ-00000611</t>
  </si>
  <si>
    <t>УТ-00000613</t>
  </si>
  <si>
    <t>УТ-00000625</t>
  </si>
  <si>
    <t>УТ-00000605</t>
  </si>
  <si>
    <t>УТ-00000574</t>
  </si>
  <si>
    <t>УТ-00000578</t>
  </si>
  <si>
    <t>УТ-00000580</t>
  </si>
  <si>
    <t>УТ-00000581</t>
  </si>
  <si>
    <t>ЦБ-00039780</t>
  </si>
  <si>
    <t>УТ-00000630</t>
  </si>
  <si>
    <t>УТ-00000591</t>
  </si>
  <si>
    <t>ЦБ-00065694</t>
  </si>
  <si>
    <t>ЦБ-00013069</t>
  </si>
  <si>
    <t>ЦБ-00013070</t>
  </si>
  <si>
    <t>ЦБ-00013071</t>
  </si>
  <si>
    <t>ЦБ-00013072</t>
  </si>
  <si>
    <t>ЦБ-00013073</t>
  </si>
  <si>
    <t>ЦБ-00005020</t>
  </si>
  <si>
    <t>ЦБ-00027124</t>
  </si>
  <si>
    <t>00000007766</t>
  </si>
  <si>
    <t>ЦБ-00000479</t>
  </si>
  <si>
    <t>ЦБ-00000481</t>
  </si>
  <si>
    <t>ЦБ-00000505</t>
  </si>
  <si>
    <t>ЦБ-00042808</t>
  </si>
  <si>
    <t>А.СА-2 (L)</t>
  </si>
  <si>
    <t>А.СА-2 (R)</t>
  </si>
  <si>
    <t>А.ПР-2.1</t>
  </si>
  <si>
    <t>А.СТ-3</t>
  </si>
  <si>
    <t>А.СА-1 (L)</t>
  </si>
  <si>
    <t>А.СА-1 (R)</t>
  </si>
  <si>
    <t>А.СА-3 (L)</t>
  </si>
  <si>
    <t>А.СА-3 (R)</t>
  </si>
  <si>
    <t>А.СА-4 (L)</t>
  </si>
  <si>
    <t>А.СА-4 (R)</t>
  </si>
  <si>
    <t>ПЛС.СА-4 (R)</t>
  </si>
  <si>
    <t>ПЛ.СА-2 (L)</t>
  </si>
  <si>
    <t>ПЛ.СА-1 (L)</t>
  </si>
  <si>
    <t>ПЛ.СА-3 (L)</t>
  </si>
  <si>
    <t>ПЛ.СА-4 (L)</t>
  </si>
  <si>
    <t>ПЛ.СА-1 (R)</t>
  </si>
  <si>
    <t>ПЛ.СА-2 (R)</t>
  </si>
  <si>
    <t>ПЛ.СА-3 (R)</t>
  </si>
  <si>
    <t>ПЛ.СА-4 (R)</t>
  </si>
  <si>
    <t>10000103230</t>
  </si>
  <si>
    <t>10000103231</t>
  </si>
  <si>
    <t>10000103234</t>
  </si>
  <si>
    <t>10000103239</t>
  </si>
  <si>
    <t>10000103249</t>
  </si>
  <si>
    <t>10000103250</t>
  </si>
  <si>
    <t>10000103251</t>
  </si>
  <si>
    <t>10000103270</t>
  </si>
  <si>
    <t>10000103271</t>
  </si>
  <si>
    <t>10000103274</t>
  </si>
  <si>
    <t>10000103275</t>
  </si>
  <si>
    <t>10000103276</t>
  </si>
  <si>
    <t>10000103277</t>
  </si>
  <si>
    <t>10000103278</t>
  </si>
  <si>
    <t>10000103279</t>
  </si>
  <si>
    <t>10000103280</t>
  </si>
  <si>
    <t>10000103281</t>
  </si>
  <si>
    <t>10000103282</t>
  </si>
  <si>
    <t>10000103323</t>
  </si>
  <si>
    <t>10000103324</t>
  </si>
  <si>
    <t>10000103325</t>
  </si>
  <si>
    <t>10000103326</t>
  </si>
  <si>
    <t>10000103327</t>
  </si>
  <si>
    <t>10000103328</t>
  </si>
  <si>
    <t>10000103330</t>
  </si>
  <si>
    <t>10000103331</t>
  </si>
  <si>
    <t>10000103332</t>
  </si>
  <si>
    <t>10000103333</t>
  </si>
  <si>
    <t>10000103334</t>
  </si>
  <si>
    <t>10000103335</t>
  </si>
  <si>
    <t>10000103336</t>
  </si>
  <si>
    <t>10000103337</t>
  </si>
  <si>
    <t>10000103339</t>
  </si>
  <si>
    <t>10000103340</t>
  </si>
  <si>
    <t>10000103341</t>
  </si>
  <si>
    <t>10000103345</t>
  </si>
  <si>
    <t>10000103346</t>
  </si>
  <si>
    <t>10000103347</t>
  </si>
  <si>
    <t>10000103348</t>
  </si>
  <si>
    <t>10000103349</t>
  </si>
  <si>
    <t>10000103351</t>
  </si>
  <si>
    <t>10000103352</t>
  </si>
  <si>
    <t>10000103353</t>
  </si>
  <si>
    <t>10000103354</t>
  </si>
  <si>
    <t>10000103355</t>
  </si>
  <si>
    <t>10000103356</t>
  </si>
  <si>
    <t>10000103359</t>
  </si>
  <si>
    <t>10000103360</t>
  </si>
  <si>
    <t>10000103361</t>
  </si>
  <si>
    <t>10000103362</t>
  </si>
  <si>
    <t>10000103363</t>
  </si>
  <si>
    <t>10000103364</t>
  </si>
  <si>
    <t>10000103365</t>
  </si>
  <si>
    <t>10000103366</t>
  </si>
  <si>
    <t>10000103367</t>
  </si>
  <si>
    <t>10000103368</t>
  </si>
  <si>
    <t>10000103369</t>
  </si>
  <si>
    <t>10000103370</t>
  </si>
  <si>
    <t>10000103371</t>
  </si>
  <si>
    <t>10000103379</t>
  </si>
  <si>
    <t>10000103380</t>
  </si>
  <si>
    <t>10000103381</t>
  </si>
  <si>
    <t>10000103382</t>
  </si>
  <si>
    <t>10000103383</t>
  </si>
  <si>
    <t>10000103384</t>
  </si>
  <si>
    <t>УТ-00003545</t>
  </si>
  <si>
    <t>ЦБ-00000494</t>
  </si>
  <si>
    <t>ЦБ-00000495</t>
  </si>
  <si>
    <t>ЦБ-00000496</t>
  </si>
  <si>
    <t>ЦБ-00000497</t>
  </si>
  <si>
    <t>ЦБ-00000793</t>
  </si>
  <si>
    <t>ЦБ-00000794</t>
  </si>
  <si>
    <t>ЦБ-00000795</t>
  </si>
  <si>
    <t>ЦБ-00000796</t>
  </si>
  <si>
    <t>ЦБ-00000797</t>
  </si>
  <si>
    <t>ЦБ-00000798</t>
  </si>
  <si>
    <t>ЦБ-00000799</t>
  </si>
  <si>
    <t>ЦБ-00000800</t>
  </si>
  <si>
    <t>ЦБ-00000801</t>
  </si>
  <si>
    <t>ЦБ-00008819</t>
  </si>
  <si>
    <t>ЦБ-00008820</t>
  </si>
  <si>
    <t>ЦБ-00008821</t>
  </si>
  <si>
    <t>ЦБ-00008822</t>
  </si>
  <si>
    <t>ЦБ-00008823</t>
  </si>
  <si>
    <t>ЦБ-00008824</t>
  </si>
  <si>
    <t>ЦБ-00012528</t>
  </si>
  <si>
    <t>ЦБ-00012529</t>
  </si>
  <si>
    <t>ЦБ-00012530</t>
  </si>
  <si>
    <t>ЦБ-00012531</t>
  </si>
  <si>
    <t>ЦБ-00012532</t>
  </si>
  <si>
    <t>ЦБ-00012533</t>
  </si>
  <si>
    <t>ЦБ-00012534</t>
  </si>
  <si>
    <t>ЦБ-00012535</t>
  </si>
  <si>
    <t>ЦБ-00012536</t>
  </si>
  <si>
    <t>ЦБ-00012537</t>
  </si>
  <si>
    <t>ЦБ-00012538</t>
  </si>
  <si>
    <t>ЦБ-00012539</t>
  </si>
  <si>
    <t>ЦБ-00012540</t>
  </si>
  <si>
    <t>ЦБ-00012541</t>
  </si>
  <si>
    <t>ЦБ-00012542</t>
  </si>
  <si>
    <t>ЦБ-00012543</t>
  </si>
  <si>
    <t>ЦБ-00012544</t>
  </si>
  <si>
    <t>ЦБ-00012545</t>
  </si>
  <si>
    <t>ЦБ-00012546</t>
  </si>
  <si>
    <t>ЦБ-00012547</t>
  </si>
  <si>
    <t>ЦБ-00012548</t>
  </si>
  <si>
    <t>ЦБ-00012549</t>
  </si>
  <si>
    <t>ЦБ-00012550</t>
  </si>
  <si>
    <t>ЦБ-00012551</t>
  </si>
  <si>
    <t>ЦБ-00012552</t>
  </si>
  <si>
    <t>ЦБ-00012553</t>
  </si>
  <si>
    <t>ЦБ-00012554</t>
  </si>
  <si>
    <t>ЦБ-00012555</t>
  </si>
  <si>
    <t>ЦБ-00012556</t>
  </si>
  <si>
    <t>ЦБ-00012557</t>
  </si>
  <si>
    <t>ЦБ-00012558</t>
  </si>
  <si>
    <t>ЦБ-00012559</t>
  </si>
  <si>
    <t>ЦБ-00012560</t>
  </si>
  <si>
    <t>ЦБ-00012561</t>
  </si>
  <si>
    <t>ЦБ-00012562</t>
  </si>
  <si>
    <t>ЦБ-00012563</t>
  </si>
  <si>
    <t>ЦБ-00012564</t>
  </si>
  <si>
    <t>ЦБ-00012565</t>
  </si>
  <si>
    <t>ЦБ-00012566</t>
  </si>
  <si>
    <t>ЦБ-00012567</t>
  </si>
  <si>
    <t>ЦБ-00012568</t>
  </si>
  <si>
    <t>ЦБ-00012569</t>
  </si>
  <si>
    <t>ЦБ-00012570</t>
  </si>
  <si>
    <t>ЦБ-00012571</t>
  </si>
  <si>
    <t>ЦБ-00012572</t>
  </si>
  <si>
    <t>ЦБ-00012573</t>
  </si>
  <si>
    <t>ЦБ-00012574</t>
  </si>
  <si>
    <t>ЦБ-00012852</t>
  </si>
  <si>
    <t>ЦБ-00012853</t>
  </si>
  <si>
    <t>ЦБ-00039782</t>
  </si>
  <si>
    <t>ЦБ-00053024</t>
  </si>
  <si>
    <t>ЦБ-00053025</t>
  </si>
  <si>
    <t>ЦБ-00053026</t>
  </si>
  <si>
    <t>ЦБ-00053027</t>
  </si>
  <si>
    <t>ЦБ-00053028</t>
  </si>
  <si>
    <t>ЦБ-00053029</t>
  </si>
  <si>
    <t>ЦБ-00053030</t>
  </si>
  <si>
    <t>ЦБ-00053031</t>
  </si>
  <si>
    <t>ЦБ-00053032</t>
  </si>
  <si>
    <t>ЦБ-00053033</t>
  </si>
  <si>
    <t>ЦБ-00053034</t>
  </si>
  <si>
    <t>ЦБ-00053035</t>
  </si>
  <si>
    <t>ЦБ-00065271</t>
  </si>
  <si>
    <t>А.СК-1 **</t>
  </si>
  <si>
    <t>ЦБ-00029244</t>
  </si>
  <si>
    <t>ЦБ-00029245</t>
  </si>
  <si>
    <t>ЦБ-00065312</t>
  </si>
  <si>
    <t>ЦБ-00065313</t>
  </si>
  <si>
    <t>ЦБ-00065314</t>
  </si>
  <si>
    <t>ЦБ-00065315</t>
  </si>
  <si>
    <t>ЦБ-00012436</t>
  </si>
  <si>
    <t>ЦБ-00012475</t>
  </si>
  <si>
    <t>ЦБ-00012480</t>
  </si>
  <si>
    <t>ВНИМАНИЕ! Рекомендуем комплектовать прямые стойки (А.РС-1, А.РС-2, А.РС-3, А.РС-4) столами Рива глубиной 720 мм</t>
  </si>
  <si>
    <t xml:space="preserve">По покраске изделий из металла (от 10шт) в любой цвет по RAL, обратитесь к вашему менеджеру. </t>
  </si>
  <si>
    <t>Прайс-лист на мебель серии "RIVA"</t>
  </si>
  <si>
    <t>Размеры Ш*Г*В, (мм)</t>
  </si>
  <si>
    <t>Цена категория 1, (руб.)</t>
  </si>
  <si>
    <t>Цена категория 2, (руб.)</t>
  </si>
  <si>
    <t>1000*720*750</t>
  </si>
  <si>
    <t>1200*720*750</t>
  </si>
  <si>
    <t>1400*720*750</t>
  </si>
  <si>
    <t>1600*720*750</t>
  </si>
  <si>
    <t>1600*900*750</t>
  </si>
  <si>
    <t>1400*900*750</t>
  </si>
  <si>
    <t>1400*1200*750</t>
  </si>
  <si>
    <t>1600*1200*750</t>
  </si>
  <si>
    <t>Цвет металлокаркаса: Черный, Белый, Антрацит, Серый, Латте, Капучино.</t>
  </si>
  <si>
    <t>ЛДСП производства Kronospan.</t>
  </si>
  <si>
    <t>Толщина столешниц, топов, приставных элементов 22 мм.  Каркасы 18 мм.</t>
  </si>
  <si>
    <t>Цвета ЛДСП категория 2: Клен Металлик, Венге Цаво, Клен.</t>
  </si>
  <si>
    <t>Цвета ЛДСП категория 1: Орех Гварнери, Серый,  Белый*.</t>
  </si>
  <si>
    <t xml:space="preserve">Царга - ЛДСП 18 мм. Столешница - ЛДСП 22 мм. </t>
  </si>
  <si>
    <t>900*600*750</t>
  </si>
  <si>
    <t>1200*600*750</t>
  </si>
  <si>
    <t>1400*600*750</t>
  </si>
  <si>
    <t>1600*600*750</t>
  </si>
  <si>
    <t>900*720*750</t>
  </si>
  <si>
    <t>900*500*645</t>
  </si>
  <si>
    <t>720*400*22</t>
  </si>
  <si>
    <t>600*400*22</t>
  </si>
  <si>
    <t>720*720*22</t>
  </si>
  <si>
    <t>600*600*22</t>
  </si>
  <si>
    <t>600*720*22</t>
  </si>
  <si>
    <t>1200*600*22</t>
  </si>
  <si>
    <t>1440*720*22</t>
  </si>
  <si>
    <t>1220*610*22</t>
  </si>
  <si>
    <t>1460*730*22</t>
  </si>
  <si>
    <t>D=1100*750</t>
  </si>
  <si>
    <t>1800*900*750</t>
  </si>
  <si>
    <t>900*900*750</t>
  </si>
  <si>
    <t>420*450*556</t>
  </si>
  <si>
    <t>420*450*708</t>
  </si>
  <si>
    <t>412*450*750</t>
  </si>
  <si>
    <t>412*600*750</t>
  </si>
  <si>
    <t>412*720*750</t>
  </si>
  <si>
    <t>680*450*750</t>
  </si>
  <si>
    <t>770*600*685</t>
  </si>
  <si>
    <t>1192*450*667</t>
  </si>
  <si>
    <t>550*365*1980</t>
  </si>
  <si>
    <t>770*580*1980</t>
  </si>
  <si>
    <t>600*600*1980</t>
  </si>
  <si>
    <t>770*365*1980</t>
  </si>
  <si>
    <t>365*365*1980</t>
  </si>
  <si>
    <t>365*365*1215</t>
  </si>
  <si>
    <t>365*365*828</t>
  </si>
  <si>
    <t>404*365*1980</t>
  </si>
  <si>
    <t>770*365*1215</t>
  </si>
  <si>
    <t>404*365*1215</t>
  </si>
  <si>
    <t>770*365*828</t>
  </si>
  <si>
    <t>404*365*828</t>
  </si>
  <si>
    <t>900*300*400</t>
  </si>
  <si>
    <t>1200*300*400</t>
  </si>
  <si>
    <t>1400*300*400</t>
  </si>
  <si>
    <t>1600*300*400</t>
  </si>
  <si>
    <t>550*550*100</t>
  </si>
  <si>
    <t>770*280*683</t>
  </si>
  <si>
    <t>280*448*305</t>
  </si>
  <si>
    <t>536*352*78</t>
  </si>
  <si>
    <t>600*450*18</t>
  </si>
  <si>
    <t>720*450*18</t>
  </si>
  <si>
    <t>1200*450*18</t>
  </si>
  <si>
    <t>1400*450*18</t>
  </si>
  <si>
    <t>1600*450*18</t>
  </si>
  <si>
    <t>900*450*18</t>
  </si>
  <si>
    <t>400*347*100</t>
  </si>
  <si>
    <t>505*1916*18</t>
  </si>
  <si>
    <t>361*1916*18</t>
  </si>
  <si>
    <t>361*1151*18</t>
  </si>
  <si>
    <t>361*764*18</t>
  </si>
  <si>
    <t>361*1151*4</t>
  </si>
  <si>
    <t>361*764*4</t>
  </si>
  <si>
    <t>944*506*1150</t>
  </si>
  <si>
    <t>1244*506*1150</t>
  </si>
  <si>
    <t>1444*506*1150</t>
  </si>
  <si>
    <t>1644*506*1150</t>
  </si>
  <si>
    <t>950*950*1150</t>
  </si>
  <si>
    <t>815*815*22</t>
  </si>
  <si>
    <t>Столешницы столов на металлокаркасе имеют отверстия для кабелей с установленными пластиковыми заглушками серого цвета (прямой стол - 2 заглушки, криволинейный стол - 1 заглушка).</t>
  </si>
  <si>
    <t>Ресепшен наборы</t>
  </si>
  <si>
    <t>А.РН-1</t>
  </si>
  <si>
    <t>А.РН-2</t>
  </si>
  <si>
    <t>А.РН-3</t>
  </si>
  <si>
    <t>А.РН-4</t>
  </si>
  <si>
    <t>А.РН-5</t>
  </si>
  <si>
    <t>1894*950*1150</t>
  </si>
  <si>
    <t>2844*950*1150</t>
  </si>
  <si>
    <t>2844*1894*1150</t>
  </si>
  <si>
    <t>1894*1894*1150</t>
  </si>
  <si>
    <t>Ресепшен набор вариант №1</t>
  </si>
  <si>
    <t>Ресепшен набор вариант №2</t>
  </si>
  <si>
    <t>Ресепшен набор вариант №3</t>
  </si>
  <si>
    <t>Ресепшен набор вариант №4</t>
  </si>
  <si>
    <t>Ресепшен набор вариант №5</t>
  </si>
  <si>
    <t>Цена кат. 2, (руб.)</t>
  </si>
  <si>
    <t>Цена кат. 1, (руб.)</t>
  </si>
  <si>
    <t>ЦБ-00055737</t>
  </si>
  <si>
    <t>ЦБ-00055742</t>
  </si>
  <si>
    <t>ЦБ-00055743</t>
  </si>
  <si>
    <t>ЦБ-00055746</t>
  </si>
  <si>
    <t>ЦБ-00167910</t>
  </si>
  <si>
    <t>ЦБ-00167911</t>
  </si>
  <si>
    <t>ЦБ-00167912</t>
  </si>
  <si>
    <t>ЦБ-00167913</t>
  </si>
  <si>
    <t>ЦБ-00167914</t>
  </si>
  <si>
    <t>ЦБ-00172981</t>
  </si>
  <si>
    <t>ЦБ-00173692</t>
  </si>
  <si>
    <t>ЦБ-00174827</t>
  </si>
  <si>
    <t>ЦБ-00000498</t>
  </si>
  <si>
    <t>ЦБ-00000499</t>
  </si>
  <si>
    <t>ЦБ-00000501</t>
  </si>
  <si>
    <t>ЦБ-00000502</t>
  </si>
  <si>
    <t>ЦБ-00000503</t>
  </si>
  <si>
    <t>ЦБ-00000504</t>
  </si>
  <si>
    <t>ЦБ-00000506</t>
  </si>
  <si>
    <t>ЦБ-00000507</t>
  </si>
  <si>
    <t>ЦБ-00000508</t>
  </si>
  <si>
    <t>ЦБ-00000509</t>
  </si>
  <si>
    <t>ЦБ-00000510</t>
  </si>
  <si>
    <t>ЦБ-00000511</t>
  </si>
  <si>
    <t>Измененен: 09.09.2024</t>
  </si>
  <si>
    <t>10000103342</t>
  </si>
  <si>
    <t>10000103343</t>
  </si>
  <si>
    <t>10000103344</t>
  </si>
  <si>
    <t>10000103358</t>
  </si>
  <si>
    <t>ЦБ-00012527</t>
  </si>
  <si>
    <t>ЦБ-00029254</t>
  </si>
  <si>
    <t>ЦБ-00029255</t>
  </si>
  <si>
    <t>ЦБ-00065340</t>
  </si>
  <si>
    <t>ЦБ-00065341</t>
  </si>
  <si>
    <t>ЦБ-00065342</t>
  </si>
  <si>
    <t>ЦБ-00065343</t>
  </si>
  <si>
    <t>ЦБ-00167920</t>
  </si>
  <si>
    <t>ЦБ-00167921</t>
  </si>
  <si>
    <t>ЦБ-00167922</t>
  </si>
  <si>
    <t>ЦБ-00167923</t>
  </si>
  <si>
    <t>ЦБ-00167924</t>
  </si>
  <si>
    <t>192012, Санкт-Петербург</t>
  </si>
  <si>
    <t>Караваевская ул.,д.23А,МЦ "Мебель Дом"</t>
  </si>
  <si>
    <t>Тел : +7 (921) 951-27-71</t>
  </si>
  <si>
    <t>E-mail: fortunakomforta@yandex.ru</t>
  </si>
  <si>
    <t>WWW.fortunakomforta.ru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</si>
</sst>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_₽"/>
  </numFmts>
  <fonts count="23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"/>
      <name val="Arial"/>
      <family val="2"/>
    </font>
    <font>
      <sz val="10"/>
      <color theme="1"/>
      <name val="Arial Cyr"/>
      <family val="2"/>
      <charset val="204"/>
    </font>
    <font>
      <b/>
      <i/>
      <sz val="10"/>
      <name val="Arial"/>
      <family val="2"/>
      <charset val="204"/>
    </font>
    <font>
      <u/>
      <sz val="9.75"/>
      <color indexed="12"/>
      <name val="Times New Roman"/>
      <family val="1"/>
      <charset val="204"/>
    </font>
    <font>
      <u/>
      <sz val="10"/>
      <color indexed="12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</borders>
  <cellStyleXfs count="5">
    <xf numFmtId="0" fontId="0" fillId="0" borderId="0"/>
    <xf numFmtId="9" fontId="4" fillId="0" borderId="0" applyFont="0" applyFill="0" applyBorder="0" applyAlignment="0" applyProtection="0"/>
    <xf numFmtId="0" fontId="18" fillId="0" borderId="0"/>
    <xf numFmtId="0" fontId="19" fillId="0" borderId="0"/>
    <xf numFmtId="0" fontId="21" fillId="0" borderId="0" applyNumberFormat="0" applyFont="0" applyFill="0" applyBorder="0" applyAlignment="0" applyProtection="0">
      <alignment vertical="top"/>
      <protection locked="0"/>
    </xf>
  </cellStyleXfs>
  <cellXfs count="447">
    <xf numFmtId="0" fontId="0" fillId="0" borderId="0" xfId="0"/>
    <xf numFmtId="0" fontId="3" fillId="0" borderId="0" xfId="0" applyFont="1" applyFill="1" applyAlignment="1">
      <alignment vertical="center"/>
    </xf>
    <xf numFmtId="0" fontId="5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right" vertical="center"/>
    </xf>
    <xf numFmtId="1" fontId="3" fillId="0" borderId="9" xfId="0" applyNumberFormat="1" applyFont="1" applyFill="1" applyBorder="1" applyAlignment="1">
      <alignment vertical="top"/>
    </xf>
    <xf numFmtId="0" fontId="5" fillId="0" borderId="9" xfId="0" applyFont="1" applyFill="1" applyBorder="1" applyAlignment="1">
      <alignment vertical="center"/>
    </xf>
    <xf numFmtId="0" fontId="5" fillId="0" borderId="19" xfId="0" applyFont="1" applyFill="1" applyBorder="1" applyAlignment="1">
      <alignment vertical="center"/>
    </xf>
    <xf numFmtId="0" fontId="5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right" vertical="center"/>
    </xf>
    <xf numFmtId="1" fontId="3" fillId="0" borderId="1" xfId="0" applyNumberFormat="1" applyFont="1" applyFill="1" applyBorder="1" applyAlignment="1">
      <alignment vertical="top"/>
    </xf>
    <xf numFmtId="0" fontId="5" fillId="0" borderId="1" xfId="0" applyFont="1" applyFill="1" applyBorder="1" applyAlignment="1">
      <alignment vertical="center"/>
    </xf>
    <xf numFmtId="0" fontId="5" fillId="0" borderId="20" xfId="0" applyFont="1" applyFill="1" applyBorder="1" applyAlignment="1">
      <alignment vertical="center"/>
    </xf>
    <xf numFmtId="0" fontId="3" fillId="0" borderId="6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right" vertical="center"/>
    </xf>
    <xf numFmtId="1" fontId="3" fillId="0" borderId="6" xfId="0" applyNumberFormat="1" applyFont="1" applyFill="1" applyBorder="1" applyAlignment="1">
      <alignment vertical="top"/>
    </xf>
    <xf numFmtId="0" fontId="5" fillId="0" borderId="6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/>
    </xf>
    <xf numFmtId="1" fontId="5" fillId="0" borderId="8" xfId="0" applyNumberFormat="1" applyFont="1" applyFill="1" applyBorder="1" applyAlignment="1">
      <alignment horizontal="center" vertical="center" wrapText="1"/>
    </xf>
    <xf numFmtId="1" fontId="3" fillId="0" borderId="9" xfId="0" applyNumberFormat="1" applyFont="1" applyFill="1" applyBorder="1" applyAlignment="1">
      <alignment horizontal="center" vertical="center" wrapText="1"/>
    </xf>
    <xf numFmtId="1" fontId="3" fillId="0" borderId="9" xfId="0" applyNumberFormat="1" applyFont="1" applyFill="1" applyBorder="1" applyAlignment="1">
      <alignment vertical="center"/>
    </xf>
    <xf numFmtId="1" fontId="5" fillId="0" borderId="4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1" fontId="5" fillId="0" borderId="5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1" fontId="3" fillId="0" borderId="6" xfId="0" applyNumberFormat="1" applyFont="1" applyFill="1" applyBorder="1" applyAlignment="1">
      <alignment horizontal="center" vertical="center" wrapText="1"/>
    </xf>
    <xf numFmtId="1" fontId="3" fillId="0" borderId="6" xfId="0" applyNumberFormat="1" applyFont="1" applyFill="1" applyBorder="1" applyAlignment="1">
      <alignment vertical="center"/>
    </xf>
    <xf numFmtId="1" fontId="5" fillId="0" borderId="8" xfId="0" applyNumberFormat="1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1" fontId="5" fillId="0" borderId="4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" fontId="5" fillId="0" borderId="5" xfId="0" applyNumberFormat="1" applyFont="1" applyFill="1" applyBorder="1" applyAlignment="1">
      <alignment horizontal="center" vertical="center"/>
    </xf>
    <xf numFmtId="1" fontId="3" fillId="0" borderId="6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vertical="center" wrapText="1"/>
    </xf>
    <xf numFmtId="1" fontId="5" fillId="0" borderId="14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left" vertical="center" wrapText="1"/>
    </xf>
    <xf numFmtId="1" fontId="3" fillId="0" borderId="12" xfId="0" applyNumberFormat="1" applyFont="1" applyFill="1" applyBorder="1" applyAlignment="1">
      <alignment horizontal="center" vertical="center"/>
    </xf>
    <xf numFmtId="1" fontId="3" fillId="0" borderId="12" xfId="0" applyNumberFormat="1" applyFont="1" applyFill="1" applyBorder="1" applyAlignment="1">
      <alignment vertical="center"/>
    </xf>
    <xf numFmtId="0" fontId="5" fillId="0" borderId="12" xfId="0" applyFont="1" applyFill="1" applyBorder="1" applyAlignment="1">
      <alignment vertical="center"/>
    </xf>
    <xf numFmtId="0" fontId="5" fillId="0" borderId="21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NumberFormat="1" applyFont="1" applyFill="1" applyAlignment="1">
      <alignment vertical="top"/>
    </xf>
    <xf numFmtId="0" fontId="3" fillId="0" borderId="0" xfId="0" applyFont="1" applyFill="1" applyAlignment="1">
      <alignment vertical="top"/>
    </xf>
    <xf numFmtId="1" fontId="5" fillId="0" borderId="6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1" fontId="5" fillId="0" borderId="15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 wrapText="1"/>
    </xf>
    <xf numFmtId="1" fontId="3" fillId="0" borderId="3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22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24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top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top"/>
    </xf>
    <xf numFmtId="0" fontId="3" fillId="0" borderId="6" xfId="0" applyFont="1" applyFill="1" applyBorder="1" applyAlignment="1">
      <alignment vertical="top"/>
    </xf>
    <xf numFmtId="0" fontId="3" fillId="0" borderId="6" xfId="0" applyFont="1" applyFill="1" applyBorder="1" applyAlignment="1">
      <alignment horizontal="center" vertical="top"/>
    </xf>
    <xf numFmtId="0" fontId="5" fillId="0" borderId="36" xfId="0" applyFont="1" applyFill="1" applyBorder="1" applyAlignment="1">
      <alignment vertical="center"/>
    </xf>
    <xf numFmtId="0" fontId="5" fillId="0" borderId="34" xfId="0" applyFont="1" applyFill="1" applyBorder="1" applyAlignment="1">
      <alignment vertical="center"/>
    </xf>
    <xf numFmtId="0" fontId="5" fillId="0" borderId="35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3" fillId="0" borderId="41" xfId="0" applyFont="1" applyFill="1" applyBorder="1" applyAlignment="1">
      <alignment vertical="center"/>
    </xf>
    <xf numFmtId="0" fontId="3" fillId="0" borderId="24" xfId="0" applyFont="1" applyFill="1" applyBorder="1" applyAlignment="1">
      <alignment vertical="center"/>
    </xf>
    <xf numFmtId="0" fontId="3" fillId="0" borderId="44" xfId="0" applyFont="1" applyFill="1" applyBorder="1" applyAlignment="1">
      <alignment vertical="center"/>
    </xf>
    <xf numFmtId="1" fontId="3" fillId="0" borderId="20" xfId="0" applyNumberFormat="1" applyFont="1" applyFill="1" applyBorder="1" applyAlignment="1">
      <alignment horizontal="center" vertical="top"/>
    </xf>
    <xf numFmtId="0" fontId="5" fillId="0" borderId="5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vertical="center"/>
    </xf>
    <xf numFmtId="0" fontId="3" fillId="0" borderId="40" xfId="0" applyFont="1" applyFill="1" applyBorder="1" applyAlignment="1">
      <alignment vertical="center"/>
    </xf>
    <xf numFmtId="0" fontId="5" fillId="0" borderId="37" xfId="0" applyFont="1" applyFill="1" applyBorder="1" applyAlignment="1">
      <alignment vertical="center"/>
    </xf>
    <xf numFmtId="0" fontId="5" fillId="0" borderId="38" xfId="0" applyFont="1" applyFill="1" applyBorder="1" applyAlignment="1">
      <alignment vertical="center"/>
    </xf>
    <xf numFmtId="0" fontId="5" fillId="0" borderId="39" xfId="0" applyFont="1" applyFill="1" applyBorder="1" applyAlignment="1">
      <alignment vertical="center"/>
    </xf>
    <xf numFmtId="1" fontId="3" fillId="0" borderId="19" xfId="0" applyNumberFormat="1" applyFont="1" applyFill="1" applyBorder="1" applyAlignment="1">
      <alignment vertical="center"/>
    </xf>
    <xf numFmtId="1" fontId="3" fillId="0" borderId="20" xfId="0" applyNumberFormat="1" applyFont="1" applyFill="1" applyBorder="1" applyAlignment="1">
      <alignment vertical="center"/>
    </xf>
    <xf numFmtId="1" fontId="3" fillId="0" borderId="23" xfId="0" applyNumberFormat="1" applyFont="1" applyFill="1" applyBorder="1" applyAlignment="1">
      <alignment vertical="center"/>
    </xf>
    <xf numFmtId="0" fontId="5" fillId="0" borderId="31" xfId="0" applyFont="1" applyFill="1" applyBorder="1" applyAlignment="1">
      <alignment vertical="center"/>
    </xf>
    <xf numFmtId="0" fontId="5" fillId="0" borderId="32" xfId="0" applyFont="1" applyFill="1" applyBorder="1" applyAlignment="1">
      <alignment vertical="center"/>
    </xf>
    <xf numFmtId="0" fontId="5" fillId="0" borderId="33" xfId="0" applyFont="1" applyFill="1" applyBorder="1" applyAlignment="1">
      <alignment vertical="center"/>
    </xf>
    <xf numFmtId="1" fontId="5" fillId="0" borderId="31" xfId="0" applyNumberFormat="1" applyFont="1" applyFill="1" applyBorder="1" applyAlignment="1">
      <alignment vertical="center"/>
    </xf>
    <xf numFmtId="1" fontId="5" fillId="0" borderId="32" xfId="0" applyNumberFormat="1" applyFont="1" applyFill="1" applyBorder="1" applyAlignment="1">
      <alignment vertical="center"/>
    </xf>
    <xf numFmtId="1" fontId="5" fillId="0" borderId="33" xfId="0" applyNumberFormat="1" applyFont="1" applyFill="1" applyBorder="1" applyAlignment="1">
      <alignment vertical="center"/>
    </xf>
    <xf numFmtId="1" fontId="5" fillId="0" borderId="0" xfId="0" applyNumberFormat="1" applyFont="1" applyFill="1" applyBorder="1" applyAlignment="1">
      <alignment vertical="center"/>
    </xf>
    <xf numFmtId="1" fontId="5" fillId="0" borderId="36" xfId="0" applyNumberFormat="1" applyFont="1" applyFill="1" applyBorder="1" applyAlignment="1">
      <alignment vertical="center" wrapText="1"/>
    </xf>
    <xf numFmtId="1" fontId="5" fillId="0" borderId="34" xfId="0" applyNumberFormat="1" applyFont="1" applyFill="1" applyBorder="1" applyAlignment="1">
      <alignment vertical="center" wrapText="1"/>
    </xf>
    <xf numFmtId="1" fontId="5" fillId="0" borderId="35" xfId="0" applyNumberFormat="1" applyFont="1" applyFill="1" applyBorder="1" applyAlignment="1">
      <alignment vertical="center" wrapText="1"/>
    </xf>
    <xf numFmtId="1" fontId="5" fillId="0" borderId="0" xfId="0" applyNumberFormat="1" applyFont="1" applyFill="1" applyBorder="1" applyAlignment="1">
      <alignment vertical="center" wrapText="1"/>
    </xf>
    <xf numFmtId="1" fontId="3" fillId="0" borderId="22" xfId="0" applyNumberFormat="1" applyFont="1" applyFill="1" applyBorder="1" applyAlignment="1">
      <alignment vertical="center"/>
    </xf>
    <xf numFmtId="1" fontId="3" fillId="0" borderId="21" xfId="0" applyNumberFormat="1" applyFont="1" applyFill="1" applyBorder="1" applyAlignment="1">
      <alignment vertical="center"/>
    </xf>
    <xf numFmtId="1" fontId="3" fillId="0" borderId="24" xfId="0" applyNumberFormat="1" applyFont="1" applyFill="1" applyBorder="1" applyAlignment="1">
      <alignment vertical="center"/>
    </xf>
    <xf numFmtId="1" fontId="5" fillId="0" borderId="36" xfId="0" applyNumberFormat="1" applyFont="1" applyFill="1" applyBorder="1" applyAlignment="1">
      <alignment vertical="center"/>
    </xf>
    <xf numFmtId="1" fontId="5" fillId="0" borderId="34" xfId="0" applyNumberFormat="1" applyFont="1" applyFill="1" applyBorder="1" applyAlignment="1">
      <alignment vertical="center"/>
    </xf>
    <xf numFmtId="1" fontId="5" fillId="0" borderId="35" xfId="0" applyNumberFormat="1" applyFont="1" applyFill="1" applyBorder="1" applyAlignment="1">
      <alignment vertical="center"/>
    </xf>
    <xf numFmtId="0" fontId="3" fillId="0" borderId="9" xfId="0" applyFont="1" applyFill="1" applyBorder="1" applyAlignment="1">
      <alignment vertical="center"/>
    </xf>
    <xf numFmtId="0" fontId="3" fillId="0" borderId="19" xfId="0" applyFont="1" applyFill="1" applyBorder="1" applyAlignment="1">
      <alignment vertical="center"/>
    </xf>
    <xf numFmtId="0" fontId="3" fillId="0" borderId="20" xfId="0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0" xfId="0" applyNumberFormat="1" applyFont="1" applyFill="1" applyBorder="1" applyAlignment="1">
      <alignment vertical="center"/>
    </xf>
    <xf numFmtId="3" fontId="3" fillId="0" borderId="6" xfId="0" applyNumberFormat="1" applyFont="1" applyFill="1" applyBorder="1" applyAlignment="1">
      <alignment vertical="center"/>
    </xf>
    <xf numFmtId="3" fontId="3" fillId="0" borderId="23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top"/>
    </xf>
    <xf numFmtId="0" fontId="5" fillId="0" borderId="0" xfId="0" applyFont="1" applyFill="1" applyAlignment="1">
      <alignment vertical="center"/>
    </xf>
    <xf numFmtId="0" fontId="7" fillId="0" borderId="29" xfId="0" applyFont="1" applyFill="1" applyBorder="1" applyAlignment="1">
      <alignment horizontal="center" vertical="top"/>
    </xf>
    <xf numFmtId="1" fontId="3" fillId="0" borderId="0" xfId="1" applyNumberFormat="1" applyFont="1" applyFill="1" applyAlignment="1">
      <alignment vertical="top"/>
    </xf>
    <xf numFmtId="0" fontId="5" fillId="0" borderId="18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top"/>
    </xf>
    <xf numFmtId="0" fontId="3" fillId="0" borderId="9" xfId="0" applyFont="1" applyFill="1" applyBorder="1" applyAlignment="1">
      <alignment vertical="top"/>
    </xf>
    <xf numFmtId="1" fontId="3" fillId="0" borderId="19" xfId="0" applyNumberFormat="1" applyFont="1" applyFill="1" applyBorder="1" applyAlignment="1">
      <alignment vertical="top"/>
    </xf>
    <xf numFmtId="0" fontId="3" fillId="0" borderId="4" xfId="0" applyFont="1" applyFill="1" applyBorder="1" applyAlignment="1">
      <alignment vertical="top"/>
    </xf>
    <xf numFmtId="1" fontId="3" fillId="0" borderId="20" xfId="0" applyNumberFormat="1" applyFont="1" applyFill="1" applyBorder="1" applyAlignment="1">
      <alignment vertical="top"/>
    </xf>
    <xf numFmtId="0" fontId="3" fillId="0" borderId="5" xfId="0" applyFont="1" applyFill="1" applyBorder="1" applyAlignment="1">
      <alignment vertical="top"/>
    </xf>
    <xf numFmtId="1" fontId="3" fillId="0" borderId="23" xfId="0" applyNumberFormat="1" applyFont="1" applyFill="1" applyBorder="1" applyAlignment="1">
      <alignment vertical="top"/>
    </xf>
    <xf numFmtId="0" fontId="3" fillId="0" borderId="0" xfId="0" applyNumberFormat="1" applyFont="1" applyFill="1" applyAlignment="1">
      <alignment horizontal="left" vertical="top"/>
    </xf>
    <xf numFmtId="1" fontId="3" fillId="0" borderId="8" xfId="0" applyNumberFormat="1" applyFont="1" applyFill="1" applyBorder="1" applyAlignment="1">
      <alignment vertical="top"/>
    </xf>
    <xf numFmtId="1" fontId="3" fillId="0" borderId="5" xfId="0" applyNumberFormat="1" applyFont="1" applyFill="1" applyBorder="1" applyAlignment="1">
      <alignment vertical="top"/>
    </xf>
    <xf numFmtId="1" fontId="3" fillId="0" borderId="18" xfId="0" applyNumberFormat="1" applyFont="1" applyFill="1" applyBorder="1" applyAlignment="1">
      <alignment vertical="top"/>
    </xf>
    <xf numFmtId="1" fontId="3" fillId="0" borderId="11" xfId="0" applyNumberFormat="1" applyFont="1" applyFill="1" applyBorder="1" applyAlignment="1">
      <alignment vertical="top"/>
    </xf>
    <xf numFmtId="1" fontId="3" fillId="0" borderId="17" xfId="0" applyNumberFormat="1" applyFont="1" applyFill="1" applyBorder="1" applyAlignment="1">
      <alignment vertical="top"/>
    </xf>
    <xf numFmtId="1" fontId="3" fillId="0" borderId="0" xfId="0" applyNumberFormat="1" applyFont="1" applyFill="1" applyAlignment="1">
      <alignment vertical="top"/>
    </xf>
    <xf numFmtId="0" fontId="3" fillId="0" borderId="19" xfId="0" applyFont="1" applyFill="1" applyBorder="1" applyAlignment="1">
      <alignment vertical="top"/>
    </xf>
    <xf numFmtId="0" fontId="3" fillId="0" borderId="20" xfId="0" applyFont="1" applyFill="1" applyBorder="1" applyAlignment="1">
      <alignment vertical="top"/>
    </xf>
    <xf numFmtId="1" fontId="3" fillId="0" borderId="4" xfId="0" applyNumberFormat="1" applyFont="1" applyFill="1" applyBorder="1" applyAlignment="1">
      <alignment vertical="top"/>
    </xf>
    <xf numFmtId="0" fontId="3" fillId="0" borderId="23" xfId="0" applyFont="1" applyFill="1" applyBorder="1" applyAlignment="1">
      <alignment vertical="top"/>
    </xf>
    <xf numFmtId="0" fontId="3" fillId="0" borderId="11" xfId="0" applyFont="1" applyFill="1" applyBorder="1" applyAlignment="1">
      <alignment vertical="top"/>
    </xf>
    <xf numFmtId="0" fontId="3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vertical="center"/>
    </xf>
    <xf numFmtId="0" fontId="5" fillId="0" borderId="5" xfId="0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vertical="top"/>
    </xf>
    <xf numFmtId="0" fontId="3" fillId="0" borderId="32" xfId="0" applyFont="1" applyFill="1" applyBorder="1" applyAlignment="1">
      <alignment vertical="top"/>
    </xf>
    <xf numFmtId="0" fontId="3" fillId="0" borderId="33" xfId="0" applyFont="1" applyFill="1" applyBorder="1" applyAlignment="1">
      <alignment vertical="top"/>
    </xf>
    <xf numFmtId="10" fontId="3" fillId="0" borderId="0" xfId="0" applyNumberFormat="1" applyFont="1" applyFill="1" applyAlignment="1">
      <alignment vertical="top"/>
    </xf>
    <xf numFmtId="1" fontId="3" fillId="0" borderId="0" xfId="0" applyNumberFormat="1" applyFont="1" applyFill="1" applyBorder="1" applyAlignment="1">
      <alignment vertical="center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right" vertical="top"/>
    </xf>
    <xf numFmtId="0" fontId="10" fillId="0" borderId="0" xfId="0" applyFont="1" applyFill="1" applyAlignment="1">
      <alignment horizontal="right" vertical="top"/>
    </xf>
    <xf numFmtId="0" fontId="10" fillId="0" borderId="0" xfId="0" applyFont="1" applyAlignment="1">
      <alignment horizontal="right" vertical="top"/>
    </xf>
    <xf numFmtId="0" fontId="9" fillId="0" borderId="52" xfId="0" applyFont="1" applyFill="1" applyBorder="1" applyAlignment="1">
      <alignment horizontal="left" vertical="top"/>
    </xf>
    <xf numFmtId="0" fontId="9" fillId="0" borderId="0" xfId="0" applyFont="1" applyFill="1" applyBorder="1" applyAlignment="1">
      <alignment horizontal="left" vertical="top"/>
    </xf>
    <xf numFmtId="0" fontId="9" fillId="0" borderId="53" xfId="0" applyFont="1" applyFill="1" applyBorder="1" applyAlignment="1">
      <alignment horizontal="left" vertical="top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3" fontId="10" fillId="0" borderId="56" xfId="0" applyNumberFormat="1" applyFont="1" applyFill="1" applyBorder="1" applyAlignment="1">
      <alignment horizontal="center" vertical="center" wrapText="1"/>
    </xf>
    <xf numFmtId="3" fontId="10" fillId="0" borderId="22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3" fontId="10" fillId="0" borderId="24" xfId="0" applyNumberFormat="1" applyFont="1" applyFill="1" applyBorder="1" applyAlignment="1">
      <alignment horizontal="center" vertical="center" wrapText="1"/>
    </xf>
    <xf numFmtId="3" fontId="10" fillId="0" borderId="20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top"/>
    </xf>
    <xf numFmtId="0" fontId="10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vertical="top"/>
    </xf>
    <xf numFmtId="3" fontId="10" fillId="0" borderId="25" xfId="0" applyNumberFormat="1" applyFont="1" applyFill="1" applyBorder="1" applyAlignment="1">
      <alignment horizontal="center" vertical="center" wrapText="1"/>
    </xf>
    <xf numFmtId="3" fontId="10" fillId="0" borderId="23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top"/>
    </xf>
    <xf numFmtId="0" fontId="0" fillId="0" borderId="0" xfId="0" applyFont="1" applyProtection="1"/>
    <xf numFmtId="164" fontId="10" fillId="0" borderId="0" xfId="0" applyNumberFormat="1" applyFont="1" applyFill="1" applyAlignment="1" applyProtection="1">
      <alignment vertical="top"/>
    </xf>
    <xf numFmtId="164" fontId="10" fillId="0" borderId="0" xfId="0" applyNumberFormat="1" applyFont="1" applyFill="1" applyAlignment="1" applyProtection="1">
      <alignment horizontal="right" vertical="top"/>
    </xf>
    <xf numFmtId="0" fontId="0" fillId="0" borderId="0" xfId="0" applyFont="1" applyFill="1" applyAlignment="1" applyProtection="1">
      <alignment vertical="center"/>
    </xf>
    <xf numFmtId="0" fontId="0" fillId="0" borderId="0" xfId="0" applyFill="1" applyProtection="1"/>
    <xf numFmtId="14" fontId="10" fillId="0" borderId="0" xfId="0" applyNumberFormat="1" applyFont="1" applyFill="1" applyAlignment="1" applyProtection="1">
      <alignment horizontal="right" vertical="top"/>
    </xf>
    <xf numFmtId="0" fontId="10" fillId="2" borderId="54" xfId="0" applyFont="1" applyFill="1" applyBorder="1" applyAlignment="1">
      <alignment horizontal="center" vertical="center" wrapText="1"/>
    </xf>
    <xf numFmtId="0" fontId="10" fillId="2" borderId="55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10" fillId="0" borderId="54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1" fontId="10" fillId="0" borderId="8" xfId="0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left" vertical="center" wrapText="1"/>
    </xf>
    <xf numFmtId="1" fontId="9" fillId="0" borderId="9" xfId="0" applyNumberFormat="1" applyFont="1" applyFill="1" applyBorder="1" applyAlignment="1">
      <alignment horizontal="center" vertical="center" wrapText="1"/>
    </xf>
    <xf numFmtId="3" fontId="10" fillId="0" borderId="41" xfId="0" applyNumberFormat="1" applyFont="1" applyFill="1" applyBorder="1" applyAlignment="1">
      <alignment horizontal="center" vertical="center"/>
    </xf>
    <xf numFmtId="3" fontId="10" fillId="0" borderId="19" xfId="0" applyNumberFormat="1" applyFont="1" applyFill="1" applyBorder="1" applyAlignment="1">
      <alignment horizontal="center" vertical="center"/>
    </xf>
    <xf numFmtId="1" fontId="10" fillId="0" borderId="4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3" fontId="10" fillId="0" borderId="24" xfId="0" applyNumberFormat="1" applyFont="1" applyFill="1" applyBorder="1" applyAlignment="1">
      <alignment horizontal="center" vertical="center"/>
    </xf>
    <xf numFmtId="3" fontId="10" fillId="0" borderId="20" xfId="0" applyNumberFormat="1" applyFont="1" applyFill="1" applyBorder="1" applyAlignment="1">
      <alignment horizontal="center" vertical="center"/>
    </xf>
    <xf numFmtId="3" fontId="5" fillId="0" borderId="24" xfId="0" applyNumberFormat="1" applyFont="1" applyFill="1" applyBorder="1" applyAlignment="1">
      <alignment horizontal="center" vertical="center"/>
    </xf>
    <xf numFmtId="3" fontId="5" fillId="0" borderId="20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 wrapText="1"/>
    </xf>
    <xf numFmtId="1" fontId="10" fillId="0" borderId="8" xfId="0" applyNumberFormat="1" applyFont="1" applyFill="1" applyBorder="1" applyAlignment="1">
      <alignment horizontal="center" vertical="center"/>
    </xf>
    <xf numFmtId="1" fontId="9" fillId="0" borderId="9" xfId="0" applyNumberFormat="1" applyFont="1" applyFill="1" applyBorder="1" applyAlignment="1">
      <alignment horizontal="center" vertical="center"/>
    </xf>
    <xf numFmtId="3" fontId="10" fillId="0" borderId="9" xfId="0" applyNumberFormat="1" applyFont="1" applyFill="1" applyBorder="1" applyAlignment="1">
      <alignment horizontal="center" vertical="center"/>
    </xf>
    <xf numFmtId="1" fontId="10" fillId="0" borderId="4" xfId="0" applyNumberFormat="1" applyFont="1" applyFill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/>
    </xf>
    <xf numFmtId="1" fontId="10" fillId="0" borderId="5" xfId="0" applyNumberFormat="1" applyFont="1" applyFill="1" applyBorder="1" applyAlignment="1">
      <alignment horizontal="center" vertical="center"/>
    </xf>
    <xf numFmtId="1" fontId="9" fillId="0" borderId="6" xfId="0" applyNumberFormat="1" applyFont="1" applyFill="1" applyBorder="1" applyAlignment="1">
      <alignment horizontal="center" vertical="center"/>
    </xf>
    <xf numFmtId="1" fontId="10" fillId="0" borderId="15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vertical="center" wrapText="1"/>
    </xf>
    <xf numFmtId="1" fontId="9" fillId="0" borderId="3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vertical="top"/>
    </xf>
    <xf numFmtId="3" fontId="10" fillId="0" borderId="56" xfId="0" applyNumberFormat="1" applyFont="1" applyFill="1" applyBorder="1" applyAlignment="1">
      <alignment horizontal="center" vertical="center"/>
    </xf>
    <xf numFmtId="3" fontId="10" fillId="0" borderId="2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vertical="top"/>
    </xf>
    <xf numFmtId="1" fontId="10" fillId="0" borderId="5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vertical="center" wrapText="1"/>
    </xf>
    <xf numFmtId="1" fontId="9" fillId="0" borderId="6" xfId="0" applyNumberFormat="1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vertical="top"/>
    </xf>
    <xf numFmtId="0" fontId="10" fillId="0" borderId="0" xfId="0" applyFont="1" applyFill="1" applyAlignment="1">
      <alignment horizontal="left" vertical="top"/>
    </xf>
    <xf numFmtId="0" fontId="9" fillId="0" borderId="0" xfId="0" applyFont="1" applyFill="1" applyAlignment="1">
      <alignment vertical="top" wrapText="1"/>
    </xf>
    <xf numFmtId="0" fontId="9" fillId="0" borderId="0" xfId="0" applyFont="1" applyFill="1" applyAlignment="1">
      <alignment horizontal="center" vertical="top"/>
    </xf>
    <xf numFmtId="0" fontId="9" fillId="0" borderId="0" xfId="0" applyFont="1" applyFill="1" applyAlignment="1">
      <alignment horizontal="right" vertical="top"/>
    </xf>
    <xf numFmtId="0" fontId="14" fillId="2" borderId="31" xfId="0" applyFont="1" applyFill="1" applyBorder="1" applyAlignment="1" applyProtection="1">
      <alignment vertical="center"/>
    </xf>
    <xf numFmtId="0" fontId="14" fillId="2" borderId="32" xfId="0" applyFont="1" applyFill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13" xfId="0" applyFont="1" applyFill="1" applyBorder="1" applyAlignment="1">
      <alignment vertical="top"/>
    </xf>
    <xf numFmtId="1" fontId="9" fillId="0" borderId="10" xfId="0" applyNumberFormat="1" applyFont="1" applyFill="1" applyBorder="1" applyAlignment="1">
      <alignment horizontal="center" vertical="center"/>
    </xf>
    <xf numFmtId="1" fontId="10" fillId="0" borderId="14" xfId="0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vertical="center" wrapText="1"/>
    </xf>
    <xf numFmtId="1" fontId="9" fillId="0" borderId="12" xfId="0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vertical="top"/>
    </xf>
    <xf numFmtId="3" fontId="10" fillId="0" borderId="12" xfId="0" applyNumberFormat="1" applyFont="1" applyFill="1" applyBorder="1" applyAlignment="1">
      <alignment horizontal="center" vertical="center"/>
    </xf>
    <xf numFmtId="3" fontId="10" fillId="0" borderId="21" xfId="0" applyNumberFormat="1" applyFont="1" applyFill="1" applyBorder="1" applyAlignment="1">
      <alignment horizontal="center" vertical="center"/>
    </xf>
    <xf numFmtId="1" fontId="10" fillId="0" borderId="15" xfId="0" applyNumberFormat="1" applyFont="1" applyFill="1" applyBorder="1" applyAlignment="1">
      <alignment horizontal="center" vertical="center"/>
    </xf>
    <xf numFmtId="1" fontId="9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vertical="center"/>
    </xf>
    <xf numFmtId="3" fontId="10" fillId="0" borderId="3" xfId="0" applyNumberFormat="1" applyFont="1" applyFill="1" applyBorder="1" applyAlignment="1">
      <alignment horizontal="center" vertical="center"/>
    </xf>
    <xf numFmtId="3" fontId="10" fillId="0" borderId="6" xfId="0" applyNumberFormat="1" applyFont="1" applyFill="1" applyBorder="1" applyAlignment="1">
      <alignment horizontal="center" vertical="center"/>
    </xf>
    <xf numFmtId="3" fontId="10" fillId="0" borderId="23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0" borderId="9" xfId="0" applyFont="1" applyFill="1" applyBorder="1" applyAlignment="1">
      <alignment vertical="center"/>
    </xf>
    <xf numFmtId="0" fontId="9" fillId="0" borderId="12" xfId="0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10" fillId="0" borderId="18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3" fontId="10" fillId="0" borderId="11" xfId="0" applyNumberFormat="1" applyFont="1" applyFill="1" applyBorder="1" applyAlignment="1">
      <alignment horizontal="center" vertical="center" wrapText="1"/>
    </xf>
    <xf numFmtId="3" fontId="10" fillId="0" borderId="17" xfId="0" applyNumberFormat="1" applyFont="1" applyFill="1" applyBorder="1" applyAlignment="1">
      <alignment horizontal="center" vertical="center" wrapText="1"/>
    </xf>
    <xf numFmtId="0" fontId="5" fillId="2" borderId="31" xfId="0" applyFont="1" applyFill="1" applyBorder="1" applyAlignment="1" applyProtection="1">
      <alignment vertical="center"/>
    </xf>
    <xf numFmtId="0" fontId="5" fillId="2" borderId="32" xfId="0" applyFont="1" applyFill="1" applyBorder="1" applyAlignment="1" applyProtection="1">
      <alignment vertical="center"/>
    </xf>
    <xf numFmtId="0" fontId="10" fillId="0" borderId="16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10" fillId="0" borderId="9" xfId="0" applyNumberFormat="1" applyFont="1" applyFill="1" applyBorder="1" applyAlignment="1">
      <alignment horizontal="center" vertical="center" wrapText="1"/>
    </xf>
    <xf numFmtId="3" fontId="10" fillId="0" borderId="19" xfId="0" applyNumberFormat="1" applyFont="1" applyFill="1" applyBorder="1" applyAlignment="1">
      <alignment horizontal="center" vertical="center" wrapText="1"/>
    </xf>
    <xf numFmtId="3" fontId="10" fillId="0" borderId="1" xfId="0" applyNumberFormat="1" applyFont="1" applyFill="1" applyBorder="1" applyAlignment="1">
      <alignment horizontal="center" vertical="center" wrapText="1"/>
    </xf>
    <xf numFmtId="3" fontId="10" fillId="0" borderId="6" xfId="0" applyNumberFormat="1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vertical="center" wrapText="1"/>
    </xf>
    <xf numFmtId="0" fontId="9" fillId="0" borderId="9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" fontId="9" fillId="0" borderId="28" xfId="0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0" fontId="9" fillId="0" borderId="9" xfId="0" applyFont="1" applyFill="1" applyBorder="1" applyAlignment="1">
      <alignment vertical="top"/>
    </xf>
    <xf numFmtId="0" fontId="10" fillId="0" borderId="18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5" fillId="0" borderId="0" xfId="0" applyFont="1" applyAlignment="1">
      <alignment vertical="top"/>
    </xf>
    <xf numFmtId="3" fontId="5" fillId="0" borderId="1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1" fontId="10" fillId="3" borderId="4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1" fontId="9" fillId="3" borderId="1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1" fontId="3" fillId="0" borderId="41" xfId="0" applyNumberFormat="1" applyFont="1" applyFill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1" fontId="3" fillId="0" borderId="25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vertical="center"/>
    </xf>
    <xf numFmtId="0" fontId="3" fillId="0" borderId="23" xfId="0" applyFont="1" applyFill="1" applyBorder="1" applyAlignment="1">
      <alignment vertical="center"/>
    </xf>
    <xf numFmtId="0" fontId="3" fillId="0" borderId="17" xfId="0" applyFont="1" applyFill="1" applyBorder="1" applyAlignment="1">
      <alignment vertical="center"/>
    </xf>
    <xf numFmtId="1" fontId="2" fillId="0" borderId="9" xfId="0" applyNumberFormat="1" applyFont="1" applyFill="1" applyBorder="1" applyAlignment="1">
      <alignment vertical="top"/>
    </xf>
    <xf numFmtId="0" fontId="3" fillId="0" borderId="57" xfId="0" applyFont="1" applyFill="1" applyBorder="1" applyAlignment="1">
      <alignment vertical="top"/>
    </xf>
    <xf numFmtId="0" fontId="14" fillId="2" borderId="36" xfId="0" applyFont="1" applyFill="1" applyBorder="1" applyAlignment="1" applyProtection="1">
      <alignment vertical="center"/>
    </xf>
    <xf numFmtId="0" fontId="14" fillId="2" borderId="34" xfId="0" applyFont="1" applyFill="1" applyBorder="1" applyAlignment="1" applyProtection="1">
      <alignment vertical="center"/>
    </xf>
    <xf numFmtId="0" fontId="10" fillId="0" borderId="9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top"/>
    </xf>
    <xf numFmtId="3" fontId="5" fillId="0" borderId="6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1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1" fontId="17" fillId="0" borderId="6" xfId="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18" fillId="0" borderId="58" xfId="2" applyNumberFormat="1" applyFont="1" applyBorder="1" applyAlignment="1">
      <alignment vertical="top" wrapText="1"/>
    </xf>
    <xf numFmtId="1" fontId="3" fillId="0" borderId="0" xfId="1" applyNumberFormat="1" applyFont="1" applyFill="1" applyAlignment="1">
      <alignment horizontal="center" vertical="top"/>
    </xf>
    <xf numFmtId="3" fontId="3" fillId="4" borderId="20" xfId="0" applyNumberFormat="1" applyFont="1" applyFill="1" applyBorder="1" applyAlignment="1">
      <alignment vertical="center"/>
    </xf>
    <xf numFmtId="3" fontId="3" fillId="4" borderId="23" xfId="0" applyNumberFormat="1" applyFont="1" applyFill="1" applyBorder="1" applyAlignment="1">
      <alignment vertical="center"/>
    </xf>
    <xf numFmtId="4" fontId="18" fillId="0" borderId="58" xfId="2" applyNumberFormat="1" applyFont="1" applyBorder="1" applyAlignment="1">
      <alignment horizontal="right" vertical="top" wrapText="1"/>
    </xf>
    <xf numFmtId="0" fontId="13" fillId="0" borderId="0" xfId="0" applyFont="1" applyFill="1" applyBorder="1" applyAlignment="1">
      <alignment horizontal="center" vertical="top"/>
    </xf>
    <xf numFmtId="0" fontId="10" fillId="2" borderId="31" xfId="0" applyFont="1" applyFill="1" applyBorder="1" applyAlignment="1">
      <alignment horizontal="left" vertical="top"/>
    </xf>
    <xf numFmtId="0" fontId="10" fillId="2" borderId="32" xfId="0" applyFont="1" applyFill="1" applyBorder="1" applyAlignment="1">
      <alignment horizontal="left" vertical="top"/>
    </xf>
    <xf numFmtId="0" fontId="10" fillId="2" borderId="33" xfId="0" applyFont="1" applyFill="1" applyBorder="1" applyAlignment="1">
      <alignment horizontal="left" vertical="top"/>
    </xf>
    <xf numFmtId="0" fontId="9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horizontal="left" vertical="top"/>
    </xf>
    <xf numFmtId="0" fontId="9" fillId="0" borderId="0" xfId="0" applyFont="1" applyFill="1" applyBorder="1" applyAlignment="1">
      <alignment horizontal="left" vertical="top"/>
    </xf>
    <xf numFmtId="0" fontId="9" fillId="0" borderId="53" xfId="0" applyFont="1" applyFill="1" applyBorder="1" applyAlignment="1">
      <alignment horizontal="left" vertical="top"/>
    </xf>
    <xf numFmtId="0" fontId="10" fillId="0" borderId="0" xfId="0" applyFont="1" applyFill="1" applyAlignment="1">
      <alignment horizontal="left" vertical="top"/>
    </xf>
    <xf numFmtId="0" fontId="10" fillId="0" borderId="0" xfId="0" applyFont="1" applyFill="1" applyAlignment="1">
      <alignment horizontal="center"/>
    </xf>
    <xf numFmtId="0" fontId="9" fillId="0" borderId="52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top" wrapText="1"/>
    </xf>
    <xf numFmtId="0" fontId="9" fillId="0" borderId="53" xfId="0" applyFont="1" applyFill="1" applyBorder="1" applyAlignment="1">
      <alignment horizontal="left" vertical="top" wrapText="1"/>
    </xf>
    <xf numFmtId="0" fontId="11" fillId="0" borderId="52" xfId="0" applyFont="1" applyFill="1" applyBorder="1"/>
    <xf numFmtId="0" fontId="11" fillId="0" borderId="0" xfId="0" applyFont="1" applyFill="1" applyBorder="1"/>
    <xf numFmtId="0" fontId="11" fillId="0" borderId="53" xfId="0" applyFont="1" applyFill="1" applyBorder="1"/>
    <xf numFmtId="0" fontId="10" fillId="0" borderId="52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left" vertical="top"/>
    </xf>
    <xf numFmtId="0" fontId="10" fillId="0" borderId="53" xfId="0" applyFont="1" applyFill="1" applyBorder="1" applyAlignment="1">
      <alignment horizontal="left" vertical="top"/>
    </xf>
    <xf numFmtId="0" fontId="10" fillId="0" borderId="37" xfId="0" applyFont="1" applyFill="1" applyBorder="1" applyAlignment="1">
      <alignment horizontal="left" vertical="top"/>
    </xf>
    <xf numFmtId="0" fontId="10" fillId="0" borderId="38" xfId="0" applyFont="1" applyFill="1" applyBorder="1" applyAlignment="1">
      <alignment horizontal="left" vertical="top"/>
    </xf>
    <xf numFmtId="0" fontId="10" fillId="0" borderId="39" xfId="0" applyFont="1" applyFill="1" applyBorder="1" applyAlignment="1">
      <alignment horizontal="left" vertical="top"/>
    </xf>
    <xf numFmtId="1" fontId="10" fillId="0" borderId="34" xfId="0" applyNumberFormat="1" applyFont="1" applyBorder="1" applyAlignment="1">
      <alignment horizontal="left" vertical="center" wrapText="1"/>
    </xf>
    <xf numFmtId="0" fontId="14" fillId="0" borderId="31" xfId="0" applyFont="1" applyFill="1" applyBorder="1" applyAlignment="1" applyProtection="1">
      <alignment horizontal="center" vertical="center"/>
    </xf>
    <xf numFmtId="0" fontId="14" fillId="0" borderId="32" xfId="0" applyFont="1" applyFill="1" applyBorder="1" applyAlignment="1" applyProtection="1">
      <alignment horizontal="center" vertical="center"/>
    </xf>
    <xf numFmtId="0" fontId="14" fillId="0" borderId="33" xfId="0" applyFont="1" applyFill="1" applyBorder="1" applyAlignment="1" applyProtection="1">
      <alignment horizontal="center" vertical="center"/>
    </xf>
    <xf numFmtId="14" fontId="5" fillId="2" borderId="32" xfId="0" applyNumberFormat="1" applyFont="1" applyFill="1" applyBorder="1" applyAlignment="1" applyProtection="1">
      <alignment horizontal="right" vertical="center"/>
    </xf>
    <xf numFmtId="14" fontId="5" fillId="2" borderId="33" xfId="0" applyNumberFormat="1" applyFont="1" applyFill="1" applyBorder="1" applyAlignment="1" applyProtection="1">
      <alignment horizontal="right" vertical="center"/>
    </xf>
    <xf numFmtId="0" fontId="10" fillId="0" borderId="31" xfId="0" applyFont="1" applyFill="1" applyBorder="1" applyAlignment="1">
      <alignment horizontal="center" vertical="center"/>
    </xf>
    <xf numFmtId="0" fontId="10" fillId="0" borderId="32" xfId="0" applyFont="1" applyFill="1" applyBorder="1" applyAlignment="1">
      <alignment horizontal="center" vertical="center"/>
    </xf>
    <xf numFmtId="0" fontId="10" fillId="0" borderId="33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46" xfId="0" applyFont="1" applyFill="1" applyBorder="1" applyAlignment="1">
      <alignment horizontal="center" vertical="center"/>
    </xf>
    <xf numFmtId="3" fontId="10" fillId="0" borderId="24" xfId="0" applyNumberFormat="1" applyFont="1" applyFill="1" applyBorder="1" applyAlignment="1">
      <alignment horizontal="center" vertical="center"/>
    </xf>
    <xf numFmtId="3" fontId="10" fillId="0" borderId="43" xfId="0" applyNumberFormat="1" applyFont="1" applyFill="1" applyBorder="1" applyAlignment="1">
      <alignment horizontal="center" vertical="center"/>
    </xf>
    <xf numFmtId="3" fontId="10" fillId="0" borderId="25" xfId="0" applyNumberFormat="1" applyFont="1" applyFill="1" applyBorder="1" applyAlignment="1">
      <alignment horizontal="center" vertical="center"/>
    </xf>
    <xf numFmtId="3" fontId="10" fillId="0" borderId="45" xfId="0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top"/>
    </xf>
    <xf numFmtId="0" fontId="9" fillId="0" borderId="46" xfId="0" applyFont="1" applyFill="1" applyBorder="1" applyAlignment="1">
      <alignment horizontal="center" vertical="top"/>
    </xf>
    <xf numFmtId="0" fontId="9" fillId="0" borderId="3" xfId="0" applyFont="1" applyFill="1" applyBorder="1" applyAlignment="1">
      <alignment horizontal="center" vertical="top"/>
    </xf>
    <xf numFmtId="0" fontId="9" fillId="0" borderId="47" xfId="0" applyFont="1" applyFill="1" applyBorder="1" applyAlignment="1">
      <alignment horizontal="center" vertical="center"/>
    </xf>
    <xf numFmtId="1" fontId="10" fillId="0" borderId="31" xfId="0" applyNumberFormat="1" applyFont="1" applyFill="1" applyBorder="1" applyAlignment="1">
      <alignment horizontal="center" vertical="center"/>
    </xf>
    <xf numFmtId="1" fontId="10" fillId="0" borderId="32" xfId="0" applyNumberFormat="1" applyFont="1" applyFill="1" applyBorder="1" applyAlignment="1">
      <alignment horizontal="center" vertical="center"/>
    </xf>
    <xf numFmtId="1" fontId="10" fillId="0" borderId="33" xfId="0" applyNumberFormat="1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1" fontId="9" fillId="0" borderId="48" xfId="0" applyNumberFormat="1" applyFont="1" applyFill="1" applyBorder="1" applyAlignment="1">
      <alignment horizontal="center" vertical="center"/>
    </xf>
    <xf numFmtId="1" fontId="9" fillId="0" borderId="49" xfId="0" applyNumberFormat="1" applyFont="1" applyFill="1" applyBorder="1" applyAlignment="1">
      <alignment horizontal="center" vertical="center"/>
    </xf>
    <xf numFmtId="1" fontId="9" fillId="0" borderId="10" xfId="0" applyNumberFormat="1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0" fontId="10" fillId="0" borderId="25" xfId="0" applyFont="1" applyFill="1" applyBorder="1" applyAlignment="1">
      <alignment horizontal="center" vertical="center"/>
    </xf>
    <xf numFmtId="0" fontId="10" fillId="0" borderId="45" xfId="0" applyFont="1" applyFill="1" applyBorder="1" applyAlignment="1">
      <alignment horizontal="center" vertical="center"/>
    </xf>
    <xf numFmtId="0" fontId="9" fillId="0" borderId="47" xfId="0" applyFont="1" applyFill="1" applyBorder="1" applyAlignment="1">
      <alignment horizontal="center" vertical="top"/>
    </xf>
    <xf numFmtId="0" fontId="9" fillId="0" borderId="50" xfId="0" applyFont="1" applyFill="1" applyBorder="1" applyAlignment="1">
      <alignment horizontal="center" vertical="top"/>
    </xf>
    <xf numFmtId="3" fontId="10" fillId="0" borderId="24" xfId="0" applyNumberFormat="1" applyFont="1" applyFill="1" applyBorder="1" applyAlignment="1">
      <alignment horizontal="center" vertical="center" wrapText="1"/>
    </xf>
    <xf numFmtId="3" fontId="10" fillId="0" borderId="43" xfId="0" applyNumberFormat="1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10" fillId="0" borderId="41" xfId="0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43" xfId="0" applyFont="1" applyFill="1" applyBorder="1" applyAlignment="1">
      <alignment horizontal="center" vertical="center"/>
    </xf>
    <xf numFmtId="3" fontId="10" fillId="0" borderId="25" xfId="0" applyNumberFormat="1" applyFont="1" applyFill="1" applyBorder="1" applyAlignment="1">
      <alignment horizontal="center" vertical="center" wrapText="1"/>
    </xf>
    <xf numFmtId="3" fontId="10" fillId="0" borderId="45" xfId="0" applyNumberFormat="1" applyFont="1" applyFill="1" applyBorder="1" applyAlignment="1">
      <alignment horizontal="center" vertical="center" wrapText="1"/>
    </xf>
    <xf numFmtId="3" fontId="10" fillId="0" borderId="41" xfId="0" applyNumberFormat="1" applyFont="1" applyFill="1" applyBorder="1" applyAlignment="1">
      <alignment horizontal="center" vertical="center"/>
    </xf>
    <xf numFmtId="3" fontId="10" fillId="0" borderId="42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center" vertical="top"/>
    </xf>
    <xf numFmtId="0" fontId="10" fillId="0" borderId="0" xfId="0" applyFont="1" applyFill="1" applyBorder="1" applyAlignment="1">
      <alignment horizontal="left" vertical="center" wrapText="1"/>
    </xf>
    <xf numFmtId="14" fontId="5" fillId="2" borderId="34" xfId="0" applyNumberFormat="1" applyFont="1" applyFill="1" applyBorder="1" applyAlignment="1" applyProtection="1">
      <alignment horizontal="right" vertical="center"/>
    </xf>
    <xf numFmtId="14" fontId="5" fillId="2" borderId="35" xfId="0" applyNumberFormat="1" applyFont="1" applyFill="1" applyBorder="1" applyAlignment="1" applyProtection="1">
      <alignment horizontal="right" vertical="center"/>
    </xf>
    <xf numFmtId="0" fontId="5" fillId="0" borderId="34" xfId="0" applyFont="1" applyFill="1" applyBorder="1" applyAlignment="1">
      <alignment horizontal="center" vertical="center"/>
    </xf>
    <xf numFmtId="0" fontId="3" fillId="0" borderId="41" xfId="0" applyFont="1" applyFill="1" applyBorder="1" applyAlignment="1">
      <alignment horizontal="center" vertical="top"/>
    </xf>
    <xf numFmtId="0" fontId="3" fillId="0" borderId="42" xfId="0" applyFont="1" applyFill="1" applyBorder="1" applyAlignment="1">
      <alignment horizontal="center" vertical="top"/>
    </xf>
    <xf numFmtId="0" fontId="3" fillId="0" borderId="24" xfId="0" applyFont="1" applyFill="1" applyBorder="1" applyAlignment="1">
      <alignment horizontal="center" vertical="top"/>
    </xf>
    <xf numFmtId="0" fontId="3" fillId="0" borderId="43" xfId="0" applyFont="1" applyFill="1" applyBorder="1" applyAlignment="1">
      <alignment horizontal="center" vertical="top"/>
    </xf>
    <xf numFmtId="0" fontId="3" fillId="0" borderId="25" xfId="0" applyFont="1" applyFill="1" applyBorder="1" applyAlignment="1">
      <alignment horizontal="center" vertical="top"/>
    </xf>
    <xf numFmtId="0" fontId="3" fillId="0" borderId="45" xfId="0" applyFont="1" applyFill="1" applyBorder="1" applyAlignment="1">
      <alignment horizontal="center" vertical="top"/>
    </xf>
    <xf numFmtId="1" fontId="3" fillId="0" borderId="25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45" xfId="0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top"/>
    </xf>
    <xf numFmtId="0" fontId="3" fillId="0" borderId="24" xfId="0" applyFont="1" applyFill="1" applyBorder="1" applyAlignment="1">
      <alignment vertical="top"/>
    </xf>
    <xf numFmtId="0" fontId="3" fillId="0" borderId="43" xfId="0" applyFont="1" applyFill="1" applyBorder="1" applyAlignment="1">
      <alignment vertical="top"/>
    </xf>
    <xf numFmtId="0" fontId="3" fillId="0" borderId="25" xfId="0" applyFont="1" applyFill="1" applyBorder="1" applyAlignment="1">
      <alignment vertical="top"/>
    </xf>
    <xf numFmtId="0" fontId="3" fillId="0" borderId="45" xfId="0" applyFont="1" applyFill="1" applyBorder="1" applyAlignment="1">
      <alignment vertical="top"/>
    </xf>
    <xf numFmtId="1" fontId="5" fillId="0" borderId="31" xfId="0" applyNumberFormat="1" applyFont="1" applyFill="1" applyBorder="1" applyAlignment="1">
      <alignment horizontal="center" vertical="center"/>
    </xf>
    <xf numFmtId="1" fontId="5" fillId="0" borderId="32" xfId="0" applyNumberFormat="1" applyFont="1" applyFill="1" applyBorder="1" applyAlignment="1">
      <alignment horizontal="center" vertical="center"/>
    </xf>
    <xf numFmtId="1" fontId="5" fillId="0" borderId="33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1" fontId="3" fillId="0" borderId="24" xfId="0" applyNumberFormat="1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43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3" fillId="0" borderId="41" xfId="0" applyFont="1" applyFill="1" applyBorder="1" applyAlignment="1">
      <alignment vertical="top"/>
    </xf>
    <xf numFmtId="0" fontId="3" fillId="0" borderId="42" xfId="0" applyFont="1" applyFill="1" applyBorder="1" applyAlignment="1">
      <alignment vertical="top"/>
    </xf>
    <xf numFmtId="1" fontId="3" fillId="0" borderId="41" xfId="0" applyNumberFormat="1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" fontId="3" fillId="0" borderId="24" xfId="0" applyNumberFormat="1" applyFont="1" applyFill="1" applyBorder="1" applyAlignment="1">
      <alignment vertical="top"/>
    </xf>
    <xf numFmtId="1" fontId="3" fillId="0" borderId="2" xfId="0" applyNumberFormat="1" applyFont="1" applyFill="1" applyBorder="1" applyAlignment="1">
      <alignment vertical="top"/>
    </xf>
    <xf numFmtId="3" fontId="3" fillId="0" borderId="25" xfId="0" applyNumberFormat="1" applyFont="1" applyFill="1" applyBorder="1" applyAlignment="1">
      <alignment horizontal="center" vertical="center"/>
    </xf>
    <xf numFmtId="3" fontId="3" fillId="0" borderId="7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41" xfId="0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1" fontId="5" fillId="0" borderId="40" xfId="0" applyNumberFormat="1" applyFont="1" applyFill="1" applyBorder="1" applyAlignment="1">
      <alignment horizontal="center" vertical="center"/>
    </xf>
    <xf numFmtId="1" fontId="5" fillId="0" borderId="51" xfId="0" applyNumberFormat="1" applyFont="1" applyFill="1" applyBorder="1" applyAlignment="1">
      <alignment horizontal="center" vertical="center"/>
    </xf>
    <xf numFmtId="1" fontId="5" fillId="0" borderId="34" xfId="0" applyNumberFormat="1" applyFont="1" applyFill="1" applyBorder="1" applyAlignment="1">
      <alignment horizontal="center" vertical="center" wrapText="1"/>
    </xf>
    <xf numFmtId="3" fontId="3" fillId="0" borderId="24" xfId="0" applyNumberFormat="1" applyFont="1" applyFill="1" applyBorder="1" applyAlignment="1">
      <alignment horizontal="center" vertical="center"/>
    </xf>
    <xf numFmtId="3" fontId="3" fillId="0" borderId="2" xfId="0" applyNumberFormat="1" applyFont="1" applyFill="1" applyBorder="1" applyAlignment="1">
      <alignment horizontal="center" vertical="center"/>
    </xf>
    <xf numFmtId="0" fontId="20" fillId="0" borderId="0" xfId="3" applyFont="1" applyFill="1" applyBorder="1"/>
    <xf numFmtId="0" fontId="20" fillId="0" borderId="0" xfId="3" applyFont="1" applyFill="1"/>
    <xf numFmtId="0" fontId="22" fillId="0" borderId="0" xfId="4" applyFont="1" applyFill="1" applyAlignment="1" applyProtection="1"/>
  </cellXfs>
  <cellStyles count="5">
    <cellStyle name="Гиперссылка" xfId="4" builtinId="8"/>
    <cellStyle name="Обычный" xfId="0" builtinId="0"/>
    <cellStyle name="Обычный 2" xfId="3"/>
    <cellStyle name="Обычный_Таблица" xfId="2"/>
    <cellStyle name="Процентный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jpeg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13" Type="http://schemas.openxmlformats.org/officeDocument/2006/relationships/image" Target="../media/image23.emf"/><Relationship Id="rId3" Type="http://schemas.openxmlformats.org/officeDocument/2006/relationships/image" Target="../media/image13.emf"/><Relationship Id="rId7" Type="http://schemas.openxmlformats.org/officeDocument/2006/relationships/image" Target="../media/image17.emf"/><Relationship Id="rId12" Type="http://schemas.openxmlformats.org/officeDocument/2006/relationships/image" Target="../media/image22.emf"/><Relationship Id="rId2" Type="http://schemas.openxmlformats.org/officeDocument/2006/relationships/image" Target="../media/image12.emf"/><Relationship Id="rId16" Type="http://schemas.openxmlformats.org/officeDocument/2006/relationships/image" Target="../media/image26.emf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11" Type="http://schemas.openxmlformats.org/officeDocument/2006/relationships/image" Target="../media/image21.emf"/><Relationship Id="rId5" Type="http://schemas.openxmlformats.org/officeDocument/2006/relationships/image" Target="../media/image15.emf"/><Relationship Id="rId15" Type="http://schemas.openxmlformats.org/officeDocument/2006/relationships/image" Target="../media/image25.emf"/><Relationship Id="rId10" Type="http://schemas.openxmlformats.org/officeDocument/2006/relationships/image" Target="../media/image20.emf"/><Relationship Id="rId4" Type="http://schemas.openxmlformats.org/officeDocument/2006/relationships/image" Target="../media/image14.emf"/><Relationship Id="rId9" Type="http://schemas.openxmlformats.org/officeDocument/2006/relationships/image" Target="../media/image19.emf"/><Relationship Id="rId14" Type="http://schemas.openxmlformats.org/officeDocument/2006/relationships/image" Target="../media/image24.emf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9.emf"/><Relationship Id="rId18" Type="http://schemas.openxmlformats.org/officeDocument/2006/relationships/image" Target="../media/image44.emf"/><Relationship Id="rId26" Type="http://schemas.openxmlformats.org/officeDocument/2006/relationships/image" Target="../media/image52.emf"/><Relationship Id="rId39" Type="http://schemas.openxmlformats.org/officeDocument/2006/relationships/image" Target="../media/image65.emf"/><Relationship Id="rId21" Type="http://schemas.openxmlformats.org/officeDocument/2006/relationships/image" Target="../media/image47.emf"/><Relationship Id="rId34" Type="http://schemas.openxmlformats.org/officeDocument/2006/relationships/image" Target="../media/image60.emf"/><Relationship Id="rId42" Type="http://schemas.openxmlformats.org/officeDocument/2006/relationships/image" Target="../media/image68.emf"/><Relationship Id="rId47" Type="http://schemas.openxmlformats.org/officeDocument/2006/relationships/image" Target="../media/image73.emf"/><Relationship Id="rId50" Type="http://schemas.openxmlformats.org/officeDocument/2006/relationships/image" Target="../media/image76.emf"/><Relationship Id="rId55" Type="http://schemas.openxmlformats.org/officeDocument/2006/relationships/image" Target="../media/image81.emf"/><Relationship Id="rId63" Type="http://schemas.openxmlformats.org/officeDocument/2006/relationships/image" Target="../media/image89.emf"/><Relationship Id="rId7" Type="http://schemas.openxmlformats.org/officeDocument/2006/relationships/image" Target="../media/image33.emf"/><Relationship Id="rId2" Type="http://schemas.openxmlformats.org/officeDocument/2006/relationships/image" Target="../media/image28.emf"/><Relationship Id="rId16" Type="http://schemas.openxmlformats.org/officeDocument/2006/relationships/image" Target="../media/image42.emf"/><Relationship Id="rId20" Type="http://schemas.openxmlformats.org/officeDocument/2006/relationships/image" Target="../media/image46.emf"/><Relationship Id="rId29" Type="http://schemas.openxmlformats.org/officeDocument/2006/relationships/image" Target="../media/image55.emf"/><Relationship Id="rId41" Type="http://schemas.openxmlformats.org/officeDocument/2006/relationships/image" Target="../media/image67.emf"/><Relationship Id="rId54" Type="http://schemas.openxmlformats.org/officeDocument/2006/relationships/image" Target="../media/image80.emf"/><Relationship Id="rId62" Type="http://schemas.openxmlformats.org/officeDocument/2006/relationships/image" Target="../media/image88.emf"/><Relationship Id="rId1" Type="http://schemas.openxmlformats.org/officeDocument/2006/relationships/image" Target="../media/image27.emf"/><Relationship Id="rId6" Type="http://schemas.openxmlformats.org/officeDocument/2006/relationships/image" Target="../media/image32.emf"/><Relationship Id="rId11" Type="http://schemas.openxmlformats.org/officeDocument/2006/relationships/image" Target="../media/image37.emf"/><Relationship Id="rId24" Type="http://schemas.openxmlformats.org/officeDocument/2006/relationships/image" Target="../media/image50.emf"/><Relationship Id="rId32" Type="http://schemas.openxmlformats.org/officeDocument/2006/relationships/image" Target="../media/image58.emf"/><Relationship Id="rId37" Type="http://schemas.openxmlformats.org/officeDocument/2006/relationships/image" Target="../media/image63.emf"/><Relationship Id="rId40" Type="http://schemas.openxmlformats.org/officeDocument/2006/relationships/image" Target="../media/image66.emf"/><Relationship Id="rId45" Type="http://schemas.openxmlformats.org/officeDocument/2006/relationships/image" Target="../media/image71.emf"/><Relationship Id="rId53" Type="http://schemas.openxmlformats.org/officeDocument/2006/relationships/image" Target="../media/image79.emf"/><Relationship Id="rId58" Type="http://schemas.openxmlformats.org/officeDocument/2006/relationships/image" Target="../media/image84.emf"/><Relationship Id="rId66" Type="http://schemas.openxmlformats.org/officeDocument/2006/relationships/image" Target="../media/image92.emf"/><Relationship Id="rId5" Type="http://schemas.openxmlformats.org/officeDocument/2006/relationships/image" Target="../media/image31.emf"/><Relationship Id="rId15" Type="http://schemas.openxmlformats.org/officeDocument/2006/relationships/image" Target="../media/image41.emf"/><Relationship Id="rId23" Type="http://schemas.openxmlformats.org/officeDocument/2006/relationships/image" Target="../media/image49.emf"/><Relationship Id="rId28" Type="http://schemas.openxmlformats.org/officeDocument/2006/relationships/image" Target="../media/image54.emf"/><Relationship Id="rId36" Type="http://schemas.openxmlformats.org/officeDocument/2006/relationships/image" Target="../media/image62.emf"/><Relationship Id="rId49" Type="http://schemas.openxmlformats.org/officeDocument/2006/relationships/image" Target="../media/image75.emf"/><Relationship Id="rId57" Type="http://schemas.openxmlformats.org/officeDocument/2006/relationships/image" Target="../media/image83.emf"/><Relationship Id="rId61" Type="http://schemas.openxmlformats.org/officeDocument/2006/relationships/image" Target="../media/image87.emf"/><Relationship Id="rId10" Type="http://schemas.openxmlformats.org/officeDocument/2006/relationships/image" Target="../media/image36.emf"/><Relationship Id="rId19" Type="http://schemas.openxmlformats.org/officeDocument/2006/relationships/image" Target="../media/image45.emf"/><Relationship Id="rId31" Type="http://schemas.openxmlformats.org/officeDocument/2006/relationships/image" Target="../media/image57.emf"/><Relationship Id="rId44" Type="http://schemas.openxmlformats.org/officeDocument/2006/relationships/image" Target="../media/image70.emf"/><Relationship Id="rId52" Type="http://schemas.openxmlformats.org/officeDocument/2006/relationships/image" Target="../media/image78.emf"/><Relationship Id="rId60" Type="http://schemas.openxmlformats.org/officeDocument/2006/relationships/image" Target="../media/image86.emf"/><Relationship Id="rId65" Type="http://schemas.openxmlformats.org/officeDocument/2006/relationships/image" Target="../media/image91.emf"/><Relationship Id="rId4" Type="http://schemas.openxmlformats.org/officeDocument/2006/relationships/image" Target="../media/image30.emf"/><Relationship Id="rId9" Type="http://schemas.openxmlformats.org/officeDocument/2006/relationships/image" Target="../media/image35.emf"/><Relationship Id="rId14" Type="http://schemas.openxmlformats.org/officeDocument/2006/relationships/image" Target="../media/image40.emf"/><Relationship Id="rId22" Type="http://schemas.openxmlformats.org/officeDocument/2006/relationships/image" Target="../media/image48.emf"/><Relationship Id="rId27" Type="http://schemas.openxmlformats.org/officeDocument/2006/relationships/image" Target="../media/image53.emf"/><Relationship Id="rId30" Type="http://schemas.openxmlformats.org/officeDocument/2006/relationships/image" Target="../media/image56.emf"/><Relationship Id="rId35" Type="http://schemas.openxmlformats.org/officeDocument/2006/relationships/image" Target="../media/image61.emf"/><Relationship Id="rId43" Type="http://schemas.openxmlformats.org/officeDocument/2006/relationships/image" Target="../media/image69.emf"/><Relationship Id="rId48" Type="http://schemas.openxmlformats.org/officeDocument/2006/relationships/image" Target="../media/image74.emf"/><Relationship Id="rId56" Type="http://schemas.openxmlformats.org/officeDocument/2006/relationships/image" Target="../media/image82.emf"/><Relationship Id="rId64" Type="http://schemas.openxmlformats.org/officeDocument/2006/relationships/image" Target="../media/image90.emf"/><Relationship Id="rId8" Type="http://schemas.openxmlformats.org/officeDocument/2006/relationships/image" Target="../media/image34.emf"/><Relationship Id="rId51" Type="http://schemas.openxmlformats.org/officeDocument/2006/relationships/image" Target="../media/image77.emf"/><Relationship Id="rId3" Type="http://schemas.openxmlformats.org/officeDocument/2006/relationships/image" Target="../media/image29.emf"/><Relationship Id="rId12" Type="http://schemas.openxmlformats.org/officeDocument/2006/relationships/image" Target="../media/image38.emf"/><Relationship Id="rId17" Type="http://schemas.openxmlformats.org/officeDocument/2006/relationships/image" Target="../media/image43.emf"/><Relationship Id="rId25" Type="http://schemas.openxmlformats.org/officeDocument/2006/relationships/image" Target="../media/image51.emf"/><Relationship Id="rId33" Type="http://schemas.openxmlformats.org/officeDocument/2006/relationships/image" Target="../media/image59.emf"/><Relationship Id="rId38" Type="http://schemas.openxmlformats.org/officeDocument/2006/relationships/image" Target="../media/image64.emf"/><Relationship Id="rId46" Type="http://schemas.openxmlformats.org/officeDocument/2006/relationships/image" Target="../media/image72.emf"/><Relationship Id="rId59" Type="http://schemas.openxmlformats.org/officeDocument/2006/relationships/image" Target="../media/image85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emf"/><Relationship Id="rId3" Type="http://schemas.openxmlformats.org/officeDocument/2006/relationships/image" Target="../media/image95.emf"/><Relationship Id="rId7" Type="http://schemas.openxmlformats.org/officeDocument/2006/relationships/image" Target="../media/image99.emf"/><Relationship Id="rId12" Type="http://schemas.openxmlformats.org/officeDocument/2006/relationships/image" Target="../media/image104.emf"/><Relationship Id="rId2" Type="http://schemas.openxmlformats.org/officeDocument/2006/relationships/image" Target="../media/image94.emf"/><Relationship Id="rId1" Type="http://schemas.openxmlformats.org/officeDocument/2006/relationships/image" Target="../media/image93.emf"/><Relationship Id="rId6" Type="http://schemas.openxmlformats.org/officeDocument/2006/relationships/image" Target="../media/image98.emf"/><Relationship Id="rId11" Type="http://schemas.openxmlformats.org/officeDocument/2006/relationships/image" Target="../media/image103.emf"/><Relationship Id="rId5" Type="http://schemas.openxmlformats.org/officeDocument/2006/relationships/image" Target="../media/image97.emf"/><Relationship Id="rId10" Type="http://schemas.openxmlformats.org/officeDocument/2006/relationships/image" Target="../media/image102.emf"/><Relationship Id="rId4" Type="http://schemas.openxmlformats.org/officeDocument/2006/relationships/image" Target="../media/image96.emf"/><Relationship Id="rId9" Type="http://schemas.openxmlformats.org/officeDocument/2006/relationships/image" Target="../media/image101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emf"/><Relationship Id="rId13" Type="http://schemas.openxmlformats.org/officeDocument/2006/relationships/image" Target="../media/image116.emf"/><Relationship Id="rId3" Type="http://schemas.openxmlformats.org/officeDocument/2006/relationships/image" Target="../media/image106.emf"/><Relationship Id="rId7" Type="http://schemas.openxmlformats.org/officeDocument/2006/relationships/image" Target="../media/image110.emf"/><Relationship Id="rId12" Type="http://schemas.openxmlformats.org/officeDocument/2006/relationships/image" Target="../media/image115.emf"/><Relationship Id="rId2" Type="http://schemas.openxmlformats.org/officeDocument/2006/relationships/image" Target="../media/image105.emf"/><Relationship Id="rId1" Type="http://schemas.openxmlformats.org/officeDocument/2006/relationships/image" Target="../media/image39.emf"/><Relationship Id="rId6" Type="http://schemas.openxmlformats.org/officeDocument/2006/relationships/image" Target="../media/image109.emf"/><Relationship Id="rId11" Type="http://schemas.openxmlformats.org/officeDocument/2006/relationships/image" Target="../media/image114.emf"/><Relationship Id="rId5" Type="http://schemas.openxmlformats.org/officeDocument/2006/relationships/image" Target="../media/image108.emf"/><Relationship Id="rId10" Type="http://schemas.openxmlformats.org/officeDocument/2006/relationships/image" Target="../media/image113.emf"/><Relationship Id="rId4" Type="http://schemas.openxmlformats.org/officeDocument/2006/relationships/image" Target="../media/image107.emf"/><Relationship Id="rId9" Type="http://schemas.openxmlformats.org/officeDocument/2006/relationships/image" Target="../media/image112.emf"/><Relationship Id="rId14" Type="http://schemas.openxmlformats.org/officeDocument/2006/relationships/image" Target="../media/image11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emf"/><Relationship Id="rId7" Type="http://schemas.openxmlformats.org/officeDocument/2006/relationships/image" Target="../media/image124.emf"/><Relationship Id="rId2" Type="http://schemas.openxmlformats.org/officeDocument/2006/relationships/image" Target="../media/image119.emf"/><Relationship Id="rId1" Type="http://schemas.openxmlformats.org/officeDocument/2006/relationships/image" Target="../media/image118.emf"/><Relationship Id="rId6" Type="http://schemas.openxmlformats.org/officeDocument/2006/relationships/image" Target="../media/image123.emf"/><Relationship Id="rId5" Type="http://schemas.openxmlformats.org/officeDocument/2006/relationships/image" Target="../media/image122.emf"/><Relationship Id="rId4" Type="http://schemas.openxmlformats.org/officeDocument/2006/relationships/image" Target="../media/image121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emf"/><Relationship Id="rId3" Type="http://schemas.openxmlformats.org/officeDocument/2006/relationships/image" Target="../media/image127.emf"/><Relationship Id="rId7" Type="http://schemas.openxmlformats.org/officeDocument/2006/relationships/image" Target="../media/image131.emf"/><Relationship Id="rId2" Type="http://schemas.openxmlformats.org/officeDocument/2006/relationships/image" Target="../media/image126.emf"/><Relationship Id="rId1" Type="http://schemas.openxmlformats.org/officeDocument/2006/relationships/image" Target="../media/image125.emf"/><Relationship Id="rId6" Type="http://schemas.openxmlformats.org/officeDocument/2006/relationships/image" Target="../media/image130.emf"/><Relationship Id="rId5" Type="http://schemas.openxmlformats.org/officeDocument/2006/relationships/image" Target="../media/image129.emf"/><Relationship Id="rId10" Type="http://schemas.openxmlformats.org/officeDocument/2006/relationships/image" Target="../media/image134.emf"/><Relationship Id="rId4" Type="http://schemas.openxmlformats.org/officeDocument/2006/relationships/image" Target="../media/image128.emf"/><Relationship Id="rId9" Type="http://schemas.openxmlformats.org/officeDocument/2006/relationships/image" Target="../media/image13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1158611</xdr:colOff>
      <xdr:row>23</xdr:row>
      <xdr:rowOff>105339</xdr:rowOff>
    </xdr:from>
    <xdr:ext cx="411498" cy="248696"/>
    <xdr:sp macro="" textlink="">
      <xdr:nvSpPr>
        <xdr:cNvPr id="17" name="TextBox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 txBox="1"/>
      </xdr:nvSpPr>
      <xdr:spPr>
        <a:xfrm rot="1373710">
          <a:off x="8090492" y="4602796"/>
          <a:ext cx="406325" cy="2486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310035</xdr:colOff>
      <xdr:row>26</xdr:row>
      <xdr:rowOff>303510</xdr:rowOff>
    </xdr:from>
    <xdr:ext cx="394440" cy="236671"/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/>
      </xdr:nvSpPr>
      <xdr:spPr>
        <a:xfrm rot="20179958">
          <a:off x="7240034" y="5775745"/>
          <a:ext cx="396875" cy="23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900</a:t>
          </a:r>
        </a:p>
      </xdr:txBody>
    </xdr:sp>
    <xdr:clientData/>
  </xdr:oneCellAnchor>
  <xdr:oneCellAnchor>
    <xdr:from>
      <xdr:col>3</xdr:col>
      <xdr:colOff>1232130</xdr:colOff>
      <xdr:row>28</xdr:row>
      <xdr:rowOff>184015</xdr:rowOff>
    </xdr:from>
    <xdr:ext cx="402916" cy="230274"/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 txBox="1"/>
      </xdr:nvSpPr>
      <xdr:spPr>
        <a:xfrm rot="20374168">
          <a:off x="8164749" y="6875834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450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1119870</xdr:colOff>
      <xdr:row>27</xdr:row>
      <xdr:rowOff>890891</xdr:rowOff>
    </xdr:from>
    <xdr:ext cx="409413" cy="233183"/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 txBox="1"/>
      </xdr:nvSpPr>
      <xdr:spPr>
        <a:xfrm rot="1373710">
          <a:off x="8056934" y="6686955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900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160492</xdr:colOff>
      <xdr:row>28</xdr:row>
      <xdr:rowOff>308855</xdr:rowOff>
    </xdr:from>
    <xdr:ext cx="421448" cy="259443"/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 txBox="1"/>
      </xdr:nvSpPr>
      <xdr:spPr>
        <a:xfrm rot="1373710">
          <a:off x="7102001" y="7000674"/>
          <a:ext cx="40821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3</xdr:col>
      <xdr:colOff>295275</xdr:colOff>
      <xdr:row>23</xdr:row>
      <xdr:rowOff>180975</xdr:rowOff>
    </xdr:from>
    <xdr:to>
      <xdr:col>3</xdr:col>
      <xdr:colOff>1438275</xdr:colOff>
      <xdr:row>26</xdr:row>
      <xdr:rowOff>142875</xdr:rowOff>
    </xdr:to>
    <xdr:pic>
      <xdr:nvPicPr>
        <xdr:cNvPr id="101120" name="Рисунок 1">
          <a:extLst>
            <a:ext uri="{FF2B5EF4-FFF2-40B4-BE49-F238E27FC236}">
              <a16:creationId xmlns="" xmlns:a16="http://schemas.microsoft.com/office/drawing/2014/main" id="{00000000-0008-0000-0000-0000008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4895850"/>
          <a:ext cx="11430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28</xdr:row>
      <xdr:rowOff>38100</xdr:rowOff>
    </xdr:from>
    <xdr:to>
      <xdr:col>3</xdr:col>
      <xdr:colOff>1428750</xdr:colOff>
      <xdr:row>28</xdr:row>
      <xdr:rowOff>857250</xdr:rowOff>
    </xdr:to>
    <xdr:pic>
      <xdr:nvPicPr>
        <xdr:cNvPr id="101121" name="Рисунок 4">
          <a:extLst>
            <a:ext uri="{FF2B5EF4-FFF2-40B4-BE49-F238E27FC236}">
              <a16:creationId xmlns="" xmlns:a16="http://schemas.microsoft.com/office/drawing/2014/main" id="{00000000-0008-0000-0000-0000018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7058025"/>
          <a:ext cx="1038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271493</xdr:colOff>
      <xdr:row>27</xdr:row>
      <xdr:rowOff>231868</xdr:rowOff>
    </xdr:from>
    <xdr:ext cx="396980" cy="233183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 txBox="1"/>
      </xdr:nvSpPr>
      <xdr:spPr>
        <a:xfrm rot="1372998">
          <a:off x="7201492" y="6020137"/>
          <a:ext cx="406105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450</a:t>
          </a:r>
        </a:p>
      </xdr:txBody>
    </xdr:sp>
    <xdr:clientData/>
  </xdr:oneCellAnchor>
  <xdr:twoCellAnchor editAs="oneCell">
    <xdr:from>
      <xdr:col>3</xdr:col>
      <xdr:colOff>438150</xdr:colOff>
      <xdr:row>30</xdr:row>
      <xdr:rowOff>57150</xdr:rowOff>
    </xdr:from>
    <xdr:to>
      <xdr:col>3</xdr:col>
      <xdr:colOff>1438275</xdr:colOff>
      <xdr:row>30</xdr:row>
      <xdr:rowOff>866775</xdr:rowOff>
    </xdr:to>
    <xdr:pic>
      <xdr:nvPicPr>
        <xdr:cNvPr id="101123" name="Рисунок 5">
          <a:extLst>
            <a:ext uri="{FF2B5EF4-FFF2-40B4-BE49-F238E27FC236}">
              <a16:creationId xmlns="" xmlns:a16="http://schemas.microsoft.com/office/drawing/2014/main" id="{00000000-0008-0000-0000-0000038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8867775"/>
          <a:ext cx="10001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1162484</xdr:colOff>
      <xdr:row>30</xdr:row>
      <xdr:rowOff>4354</xdr:rowOff>
    </xdr:from>
    <xdr:ext cx="405869" cy="259443"/>
    <xdr:sp macro="" textlink="">
      <xdr:nvSpPr>
        <xdr:cNvPr id="59" name="TextBox 58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SpPr txBox="1"/>
      </xdr:nvSpPr>
      <xdr:spPr>
        <a:xfrm rot="1373710">
          <a:off x="8322290" y="8225245"/>
          <a:ext cx="415916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900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234769</xdr:colOff>
      <xdr:row>30</xdr:row>
      <xdr:rowOff>288119</xdr:rowOff>
    </xdr:from>
    <xdr:ext cx="423564" cy="239485"/>
    <xdr:sp macro="" textlink="">
      <xdr:nvSpPr>
        <xdr:cNvPr id="60" name="TextBox 59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SpPr txBox="1"/>
      </xdr:nvSpPr>
      <xdr:spPr>
        <a:xfrm rot="1373710">
          <a:off x="7376160" y="8515360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1195162</xdr:colOff>
      <xdr:row>30</xdr:row>
      <xdr:rowOff>231847</xdr:rowOff>
    </xdr:from>
    <xdr:ext cx="405292" cy="230274"/>
    <xdr:sp macro="" textlink="">
      <xdr:nvSpPr>
        <xdr:cNvPr id="61" name="TextBox 60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 txBox="1"/>
      </xdr:nvSpPr>
      <xdr:spPr>
        <a:xfrm rot="20374168">
          <a:off x="8364493" y="8443213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450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3</xdr:col>
      <xdr:colOff>485775</xdr:colOff>
      <xdr:row>32</xdr:row>
      <xdr:rowOff>38100</xdr:rowOff>
    </xdr:from>
    <xdr:to>
      <xdr:col>3</xdr:col>
      <xdr:colOff>1619250</xdr:colOff>
      <xdr:row>32</xdr:row>
      <xdr:rowOff>857250</xdr:rowOff>
    </xdr:to>
    <xdr:pic>
      <xdr:nvPicPr>
        <xdr:cNvPr id="101127" name="Рисунок 7">
          <a:extLst>
            <a:ext uri="{FF2B5EF4-FFF2-40B4-BE49-F238E27FC236}">
              <a16:creationId xmlns="" xmlns:a16="http://schemas.microsoft.com/office/drawing/2014/main" id="{00000000-0008-0000-0000-0000078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063942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1375196</xdr:colOff>
      <xdr:row>32</xdr:row>
      <xdr:rowOff>262623</xdr:rowOff>
    </xdr:from>
    <xdr:ext cx="479281" cy="241517"/>
    <xdr:sp macro="" textlink="">
      <xdr:nvSpPr>
        <xdr:cNvPr id="67" name="TextBox 66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SpPr txBox="1"/>
      </xdr:nvSpPr>
      <xdr:spPr>
        <a:xfrm rot="20374168">
          <a:off x="8541740" y="10282354"/>
          <a:ext cx="423618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1215879</xdr:colOff>
      <xdr:row>32</xdr:row>
      <xdr:rowOff>5191</xdr:rowOff>
    </xdr:from>
    <xdr:ext cx="404584" cy="232001"/>
    <xdr:sp macro="" textlink="">
      <xdr:nvSpPr>
        <xdr:cNvPr id="68" name="TextBox 67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SpPr txBox="1"/>
      </xdr:nvSpPr>
      <xdr:spPr>
        <a:xfrm rot="1373710">
          <a:off x="8377343" y="10016310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1200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304071</xdr:colOff>
      <xdr:row>32</xdr:row>
      <xdr:rowOff>302007</xdr:rowOff>
    </xdr:from>
    <xdr:ext cx="406084" cy="249464"/>
    <xdr:sp macro="" textlink="">
      <xdr:nvSpPr>
        <xdr:cNvPr id="69" name="TextBox 68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SpPr txBox="1"/>
      </xdr:nvSpPr>
      <xdr:spPr>
        <a:xfrm rot="1373710">
          <a:off x="7437595" y="10321738"/>
          <a:ext cx="423618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3</xdr:col>
      <xdr:colOff>400050</xdr:colOff>
      <xdr:row>34</xdr:row>
      <xdr:rowOff>57150</xdr:rowOff>
    </xdr:from>
    <xdr:to>
      <xdr:col>3</xdr:col>
      <xdr:colOff>1562100</xdr:colOff>
      <xdr:row>34</xdr:row>
      <xdr:rowOff>849842</xdr:rowOff>
    </xdr:to>
    <xdr:pic>
      <xdr:nvPicPr>
        <xdr:cNvPr id="101131" name="Рисунок 9">
          <a:extLst>
            <a:ext uri="{FF2B5EF4-FFF2-40B4-BE49-F238E27FC236}">
              <a16:creationId xmlns="" xmlns:a16="http://schemas.microsoft.com/office/drawing/2014/main" id="{00000000-0008-0000-0000-00000B8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12449175"/>
          <a:ext cx="11620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1344899</xdr:colOff>
      <xdr:row>34</xdr:row>
      <xdr:rowOff>235819</xdr:rowOff>
    </xdr:from>
    <xdr:ext cx="521647" cy="256847"/>
    <xdr:sp macro="" textlink="">
      <xdr:nvSpPr>
        <xdr:cNvPr id="76" name="TextBox 7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SpPr txBox="1"/>
      </xdr:nvSpPr>
      <xdr:spPr>
        <a:xfrm rot="20374168">
          <a:off x="8509785" y="12044370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</a:p>
      </xdr:txBody>
    </xdr:sp>
    <xdr:clientData/>
  </xdr:oneCellAnchor>
  <xdr:oneCellAnchor>
    <xdr:from>
      <xdr:col>3</xdr:col>
      <xdr:colOff>1118585</xdr:colOff>
      <xdr:row>33</xdr:row>
      <xdr:rowOff>881924</xdr:rowOff>
    </xdr:from>
    <xdr:ext cx="410678" cy="245958"/>
    <xdr:sp macro="" textlink="">
      <xdr:nvSpPr>
        <xdr:cNvPr id="77" name="TextBox 76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SpPr txBox="1"/>
      </xdr:nvSpPr>
      <xdr:spPr>
        <a:xfrm rot="1373710">
          <a:off x="8292361" y="11787051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1200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195491</xdr:colOff>
      <xdr:row>34</xdr:row>
      <xdr:rowOff>337153</xdr:rowOff>
    </xdr:from>
    <xdr:ext cx="423150" cy="247845"/>
    <xdr:sp macro="" textlink="">
      <xdr:nvSpPr>
        <xdr:cNvPr id="78" name="TextBox 77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SpPr txBox="1"/>
      </xdr:nvSpPr>
      <xdr:spPr>
        <a:xfrm rot="1373710">
          <a:off x="7341327" y="12125384"/>
          <a:ext cx="423618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3</xdr:col>
      <xdr:colOff>400050</xdr:colOff>
      <xdr:row>27</xdr:row>
      <xdr:rowOff>57150</xdr:rowOff>
    </xdr:from>
    <xdr:to>
      <xdr:col>3</xdr:col>
      <xdr:colOff>1438275</xdr:colOff>
      <xdr:row>27</xdr:row>
      <xdr:rowOff>866775</xdr:rowOff>
    </xdr:to>
    <xdr:pic>
      <xdr:nvPicPr>
        <xdr:cNvPr id="101135" name="Рисунок 1">
          <a:extLst>
            <a:ext uri="{FF2B5EF4-FFF2-40B4-BE49-F238E27FC236}">
              <a16:creationId xmlns="" xmlns:a16="http://schemas.microsoft.com/office/drawing/2014/main" id="{00000000-0008-0000-0000-00000F8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6181725"/>
          <a:ext cx="10382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1266202</xdr:colOff>
      <xdr:row>27</xdr:row>
      <xdr:rowOff>308238</xdr:rowOff>
    </xdr:from>
    <xdr:ext cx="422105" cy="249464"/>
    <xdr:sp macro="" textlink="">
      <xdr:nvSpPr>
        <xdr:cNvPr id="44" name="TextBox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 txBox="1"/>
      </xdr:nvSpPr>
      <xdr:spPr>
        <a:xfrm rot="20179958">
          <a:off x="8214616" y="6096507"/>
          <a:ext cx="406325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</a:p>
      </xdr:txBody>
    </xdr:sp>
    <xdr:clientData/>
  </xdr:oneCellAnchor>
  <xdr:twoCellAnchor editAs="oneCell">
    <xdr:from>
      <xdr:col>3</xdr:col>
      <xdr:colOff>447675</xdr:colOff>
      <xdr:row>29</xdr:row>
      <xdr:rowOff>57150</xdr:rowOff>
    </xdr:from>
    <xdr:to>
      <xdr:col>3</xdr:col>
      <xdr:colOff>1438275</xdr:colOff>
      <xdr:row>29</xdr:row>
      <xdr:rowOff>857250</xdr:rowOff>
    </xdr:to>
    <xdr:pic>
      <xdr:nvPicPr>
        <xdr:cNvPr id="101137" name="Рисунок 2">
          <a:extLst>
            <a:ext uri="{FF2B5EF4-FFF2-40B4-BE49-F238E27FC236}">
              <a16:creationId xmlns="" xmlns:a16="http://schemas.microsoft.com/office/drawing/2014/main" id="{00000000-0008-0000-0000-0000118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7972425"/>
          <a:ext cx="990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344815</xdr:colOff>
      <xdr:row>28</xdr:row>
      <xdr:rowOff>832654</xdr:rowOff>
    </xdr:from>
    <xdr:ext cx="417592" cy="258643"/>
    <xdr:sp macro="" textlink="">
      <xdr:nvSpPr>
        <xdr:cNvPr id="46" name="TextBox 45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 txBox="1"/>
      </xdr:nvSpPr>
      <xdr:spPr>
        <a:xfrm rot="20179958">
          <a:off x="7495373" y="7257889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900</a:t>
          </a:r>
        </a:p>
      </xdr:txBody>
    </xdr:sp>
    <xdr:clientData/>
  </xdr:oneCellAnchor>
  <xdr:oneCellAnchor>
    <xdr:from>
      <xdr:col>3</xdr:col>
      <xdr:colOff>1298176</xdr:colOff>
      <xdr:row>29</xdr:row>
      <xdr:rowOff>267745</xdr:rowOff>
    </xdr:from>
    <xdr:ext cx="395025" cy="233183"/>
    <xdr:sp macro="" textlink="">
      <xdr:nvSpPr>
        <xdr:cNvPr id="47" name="TextBox 46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SpPr txBox="1"/>
      </xdr:nvSpPr>
      <xdr:spPr>
        <a:xfrm rot="20179958">
          <a:off x="8453179" y="7559796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</a:p>
      </xdr:txBody>
    </xdr:sp>
    <xdr:clientData/>
  </xdr:oneCellAnchor>
  <xdr:oneCellAnchor>
    <xdr:from>
      <xdr:col>3</xdr:col>
      <xdr:colOff>305641</xdr:colOff>
      <xdr:row>29</xdr:row>
      <xdr:rowOff>258384</xdr:rowOff>
    </xdr:from>
    <xdr:ext cx="397859" cy="239485"/>
    <xdr:sp macro="" textlink="">
      <xdr:nvSpPr>
        <xdr:cNvPr id="48" name="TextBox 47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SpPr txBox="1"/>
      </xdr:nvSpPr>
      <xdr:spPr>
        <a:xfrm rot="1372998">
          <a:off x="7437149" y="7550435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450</a:t>
          </a:r>
        </a:p>
      </xdr:txBody>
    </xdr:sp>
    <xdr:clientData/>
  </xdr:oneCellAnchor>
  <xdr:twoCellAnchor editAs="oneCell">
    <xdr:from>
      <xdr:col>3</xdr:col>
      <xdr:colOff>409575</xdr:colOff>
      <xdr:row>33</xdr:row>
      <xdr:rowOff>57150</xdr:rowOff>
    </xdr:from>
    <xdr:to>
      <xdr:col>3</xdr:col>
      <xdr:colOff>1562100</xdr:colOff>
      <xdr:row>33</xdr:row>
      <xdr:rowOff>867833</xdr:rowOff>
    </xdr:to>
    <xdr:pic>
      <xdr:nvPicPr>
        <xdr:cNvPr id="101141" name="Рисунок 3">
          <a:extLst>
            <a:ext uri="{FF2B5EF4-FFF2-40B4-BE49-F238E27FC236}">
              <a16:creationId xmlns="" xmlns:a16="http://schemas.microsoft.com/office/drawing/2014/main" id="{00000000-0008-0000-0000-0000158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1553825"/>
          <a:ext cx="1152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1417478</xdr:colOff>
      <xdr:row>33</xdr:row>
      <xdr:rowOff>308037</xdr:rowOff>
    </xdr:from>
    <xdr:ext cx="499553" cy="233183"/>
    <xdr:sp macro="" textlink="">
      <xdr:nvSpPr>
        <xdr:cNvPr id="50" name="TextBox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SpPr txBox="1"/>
      </xdr:nvSpPr>
      <xdr:spPr>
        <a:xfrm rot="20374168">
          <a:off x="8594292" y="11186244"/>
          <a:ext cx="423618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404719</xdr:colOff>
      <xdr:row>32</xdr:row>
      <xdr:rowOff>884026</xdr:rowOff>
    </xdr:from>
    <xdr:ext cx="416956" cy="245958"/>
    <xdr:sp macro="" textlink="">
      <xdr:nvSpPr>
        <xdr:cNvPr id="51" name="TextBox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SpPr txBox="1"/>
      </xdr:nvSpPr>
      <xdr:spPr>
        <a:xfrm rot="20374168">
          <a:off x="7548513" y="10865679"/>
          <a:ext cx="423618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12</a:t>
          </a:r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236050</xdr:colOff>
      <xdr:row>33</xdr:row>
      <xdr:rowOff>304659</xdr:rowOff>
    </xdr:from>
    <xdr:ext cx="404584" cy="232001"/>
    <xdr:sp macro="" textlink="">
      <xdr:nvSpPr>
        <xdr:cNvPr id="52" name="TextBox 51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SpPr txBox="1"/>
      </xdr:nvSpPr>
      <xdr:spPr>
        <a:xfrm rot="1373710">
          <a:off x="7386194" y="11182866"/>
          <a:ext cx="415774" cy="2320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60</a:t>
          </a:r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3</xdr:col>
      <xdr:colOff>409575</xdr:colOff>
      <xdr:row>31</xdr:row>
      <xdr:rowOff>38100</xdr:rowOff>
    </xdr:from>
    <xdr:to>
      <xdr:col>3</xdr:col>
      <xdr:colOff>1543050</xdr:colOff>
      <xdr:row>31</xdr:row>
      <xdr:rowOff>857250</xdr:rowOff>
    </xdr:to>
    <xdr:pic>
      <xdr:nvPicPr>
        <xdr:cNvPr id="101145" name="Рисунок 4">
          <a:extLst>
            <a:ext uri="{FF2B5EF4-FFF2-40B4-BE49-F238E27FC236}">
              <a16:creationId xmlns="" xmlns:a16="http://schemas.microsoft.com/office/drawing/2014/main" id="{00000000-0008-0000-0000-0000198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9744075"/>
          <a:ext cx="1133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404718</xdr:colOff>
      <xdr:row>30</xdr:row>
      <xdr:rowOff>870341</xdr:rowOff>
    </xdr:from>
    <xdr:ext cx="416956" cy="239485"/>
    <xdr:sp macro="" textlink="">
      <xdr:nvSpPr>
        <xdr:cNvPr id="54" name="TextBox 53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SpPr txBox="1"/>
      </xdr:nvSpPr>
      <xdr:spPr>
        <a:xfrm rot="20374168">
          <a:off x="7548512" y="9068410"/>
          <a:ext cx="423618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12</a:t>
          </a:r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256085</xdr:colOff>
      <xdr:row>31</xdr:row>
      <xdr:rowOff>315171</xdr:rowOff>
    </xdr:from>
    <xdr:ext cx="404146" cy="232373"/>
    <xdr:sp macro="" textlink="">
      <xdr:nvSpPr>
        <xdr:cNvPr id="62" name="TextBox 61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SpPr txBox="1"/>
      </xdr:nvSpPr>
      <xdr:spPr>
        <a:xfrm rot="1373710">
          <a:off x="7396704" y="9406619"/>
          <a:ext cx="415774" cy="2320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60</a:t>
          </a:r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1383582</xdr:colOff>
      <xdr:row>31</xdr:row>
      <xdr:rowOff>271251</xdr:rowOff>
    </xdr:from>
    <xdr:ext cx="535498" cy="249464"/>
    <xdr:sp macro="" textlink="">
      <xdr:nvSpPr>
        <xdr:cNvPr id="66" name="TextBox 65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SpPr txBox="1"/>
      </xdr:nvSpPr>
      <xdr:spPr>
        <a:xfrm rot="20374168">
          <a:off x="8568016" y="9362699"/>
          <a:ext cx="423618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0</xdr:col>
      <xdr:colOff>85725</xdr:colOff>
      <xdr:row>0</xdr:row>
      <xdr:rowOff>38100</xdr:rowOff>
    </xdr:from>
    <xdr:to>
      <xdr:col>2</xdr:col>
      <xdr:colOff>838200</xdr:colOff>
      <xdr:row>7</xdr:row>
      <xdr:rowOff>123825</xdr:rowOff>
    </xdr:to>
    <xdr:pic>
      <xdr:nvPicPr>
        <xdr:cNvPr id="39" name="Рисунок 38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30289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95248</xdr:colOff>
      <xdr:row>4</xdr:row>
      <xdr:rowOff>228600</xdr:rowOff>
    </xdr:from>
    <xdr:to>
      <xdr:col>3</xdr:col>
      <xdr:colOff>1362073</xdr:colOff>
      <xdr:row>7</xdr:row>
      <xdr:rowOff>219075</xdr:rowOff>
    </xdr:to>
    <xdr:pic>
      <xdr:nvPicPr>
        <xdr:cNvPr id="105555" name="Рисунок 1">
          <a:extLst>
            <a:ext uri="{FF2B5EF4-FFF2-40B4-BE49-F238E27FC236}">
              <a16:creationId xmlns="" xmlns:a16="http://schemas.microsoft.com/office/drawing/2014/main" id="{00000000-0008-0000-0100-000053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189" y="1259541"/>
          <a:ext cx="1266825" cy="1167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96929</xdr:colOff>
      <xdr:row>8</xdr:row>
      <xdr:rowOff>238125</xdr:rowOff>
    </xdr:from>
    <xdr:to>
      <xdr:col>3</xdr:col>
      <xdr:colOff>1382804</xdr:colOff>
      <xdr:row>11</xdr:row>
      <xdr:rowOff>200024</xdr:rowOff>
    </xdr:to>
    <xdr:pic>
      <xdr:nvPicPr>
        <xdr:cNvPr id="105556" name="Рисунок 2">
          <a:extLst>
            <a:ext uri="{FF2B5EF4-FFF2-40B4-BE49-F238E27FC236}">
              <a16:creationId xmlns="" xmlns:a16="http://schemas.microsoft.com/office/drawing/2014/main" id="{00000000-0008-0000-0100-000054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870" y="2837890"/>
          <a:ext cx="1285875" cy="1138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38265</xdr:colOff>
      <xdr:row>12</xdr:row>
      <xdr:rowOff>218661</xdr:rowOff>
    </xdr:from>
    <xdr:to>
      <xdr:col>3</xdr:col>
      <xdr:colOff>1418212</xdr:colOff>
      <xdr:row>15</xdr:row>
      <xdr:rowOff>171450</xdr:rowOff>
    </xdr:to>
    <xdr:grpSp>
      <xdr:nvGrpSpPr>
        <xdr:cNvPr id="2" name="Группа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3343440" y="4543011"/>
          <a:ext cx="1379947" cy="1124364"/>
          <a:chOff x="3597609" y="4374569"/>
          <a:chExt cx="1379947" cy="1125868"/>
        </a:xfrm>
      </xdr:grpSpPr>
      <xdr:pic>
        <xdr:nvPicPr>
          <xdr:cNvPr id="105557" name="Рисунок 3">
            <a:extLst>
              <a:ext uri="{FF2B5EF4-FFF2-40B4-BE49-F238E27FC236}">
                <a16:creationId xmlns="" xmlns:a16="http://schemas.microsoft.com/office/drawing/2014/main" id="{00000000-0008-0000-0100-0000559C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23009" y="4489283"/>
            <a:ext cx="1297464" cy="10111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" name="TextBox 18">
            <a:extLst>
              <a:ext uri="{FF2B5EF4-FFF2-40B4-BE49-F238E27FC236}">
                <a16:creationId xmlns="" xmlns:a16="http://schemas.microsoft.com/office/drawing/2014/main" id="{00000000-0008-0000-0100-000013000000}"/>
              </a:ext>
            </a:extLst>
          </xdr:cNvPr>
          <xdr:cNvSpPr txBox="1"/>
        </xdr:nvSpPr>
        <xdr:spPr>
          <a:xfrm rot="20374168">
            <a:off x="4541863" y="4732981"/>
            <a:ext cx="402200" cy="2394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1100">
                <a:latin typeface="Times New Roman" panose="02020603050405020304" pitchFamily="18" charset="0"/>
                <a:cs typeface="Times New Roman" panose="02020603050405020304" pitchFamily="18" charset="0"/>
              </a:rPr>
              <a:t>450</a:t>
            </a:r>
            <a:endParaRPr lang="ru-RU" sz="1100"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="" xmlns:a16="http://schemas.microsoft.com/office/drawing/2014/main" id="{00000000-0008-0000-0100-000014000000}"/>
              </a:ext>
            </a:extLst>
          </xdr:cNvPr>
          <xdr:cNvSpPr txBox="1"/>
        </xdr:nvSpPr>
        <xdr:spPr>
          <a:xfrm rot="1373710">
            <a:off x="3597609" y="4938236"/>
            <a:ext cx="419671" cy="2394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1100">
                <a:latin typeface="Times New Roman" panose="02020603050405020304" pitchFamily="18" charset="0"/>
                <a:cs typeface="Times New Roman" panose="02020603050405020304" pitchFamily="18" charset="0"/>
              </a:rPr>
              <a:t>720</a:t>
            </a:r>
            <a:endParaRPr lang="ru-RU" sz="1100"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="" xmlns:a16="http://schemas.microsoft.com/office/drawing/2014/main" id="{00000000-0008-0000-0100-000015000000}"/>
              </a:ext>
            </a:extLst>
          </xdr:cNvPr>
          <xdr:cNvSpPr txBox="1"/>
        </xdr:nvSpPr>
        <xdr:spPr>
          <a:xfrm rot="1373710">
            <a:off x="4564301" y="4374569"/>
            <a:ext cx="413255" cy="2394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>
                <a:latin typeface="Times New Roman" panose="02020603050405020304" pitchFamily="18" charset="0"/>
                <a:cs typeface="Times New Roman" panose="02020603050405020304" pitchFamily="18" charset="0"/>
              </a:rPr>
              <a:t>900</a:t>
            </a:r>
          </a:p>
        </xdr:txBody>
      </xdr:sp>
    </xdr:grpSp>
    <xdr:clientData/>
  </xdr:twoCellAnchor>
  <xdr:twoCellAnchor>
    <xdr:from>
      <xdr:col>3</xdr:col>
      <xdr:colOff>61485</xdr:colOff>
      <xdr:row>16</xdr:row>
      <xdr:rowOff>353099</xdr:rowOff>
    </xdr:from>
    <xdr:to>
      <xdr:col>3</xdr:col>
      <xdr:colOff>1416684</xdr:colOff>
      <xdr:row>19</xdr:row>
      <xdr:rowOff>180975</xdr:rowOff>
    </xdr:to>
    <xdr:grpSp>
      <xdr:nvGrpSpPr>
        <xdr:cNvPr id="3" name="Группа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3366660" y="6239549"/>
          <a:ext cx="1355199" cy="999451"/>
          <a:chOff x="3560669" y="6073112"/>
          <a:chExt cx="1355199" cy="1000955"/>
        </a:xfrm>
      </xdr:grpSpPr>
      <xdr:pic>
        <xdr:nvPicPr>
          <xdr:cNvPr id="105561" name="Рисунок 5">
            <a:extLst>
              <a:ext uri="{FF2B5EF4-FFF2-40B4-BE49-F238E27FC236}">
                <a16:creationId xmlns="" xmlns:a16="http://schemas.microsoft.com/office/drawing/2014/main" id="{00000000-0008-0000-0100-0000599C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94434" y="6168189"/>
            <a:ext cx="1268889" cy="9058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" name="TextBox 23">
            <a:extLst>
              <a:ext uri="{FF2B5EF4-FFF2-40B4-BE49-F238E27FC236}">
                <a16:creationId xmlns="" xmlns:a16="http://schemas.microsoft.com/office/drawing/2014/main" id="{00000000-0008-0000-0100-000018000000}"/>
              </a:ext>
            </a:extLst>
          </xdr:cNvPr>
          <xdr:cNvSpPr txBox="1"/>
        </xdr:nvSpPr>
        <xdr:spPr>
          <a:xfrm rot="20374168">
            <a:off x="4520907" y="6461732"/>
            <a:ext cx="394961" cy="2564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>
                <a:latin typeface="Times New Roman" panose="02020603050405020304" pitchFamily="18" charset="0"/>
                <a:cs typeface="Times New Roman" panose="02020603050405020304" pitchFamily="18" charset="0"/>
              </a:rPr>
              <a:t>600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="" xmlns:a16="http://schemas.microsoft.com/office/drawing/2014/main" id="{00000000-0008-0000-0100-000019000000}"/>
              </a:ext>
            </a:extLst>
          </xdr:cNvPr>
          <xdr:cNvSpPr txBox="1"/>
        </xdr:nvSpPr>
        <xdr:spPr>
          <a:xfrm rot="1373710">
            <a:off x="3560669" y="6530888"/>
            <a:ext cx="410306" cy="2394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>
                <a:latin typeface="Times New Roman" panose="02020603050405020304" pitchFamily="18" charset="0"/>
                <a:cs typeface="Times New Roman" panose="02020603050405020304" pitchFamily="18" charset="0"/>
              </a:rPr>
              <a:t>600</a:t>
            </a: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="" xmlns:a16="http://schemas.microsoft.com/office/drawing/2014/main" id="{00000000-0008-0000-0100-00001A000000}"/>
              </a:ext>
            </a:extLst>
          </xdr:cNvPr>
          <xdr:cNvSpPr txBox="1"/>
        </xdr:nvSpPr>
        <xdr:spPr>
          <a:xfrm rot="1373710">
            <a:off x="4376074" y="6073112"/>
            <a:ext cx="496887" cy="2349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>
                <a:latin typeface="Times New Roman" panose="02020603050405020304" pitchFamily="18" charset="0"/>
                <a:cs typeface="Times New Roman" panose="02020603050405020304" pitchFamily="18" charset="0"/>
              </a:rPr>
              <a:t>1200</a:t>
            </a:r>
          </a:p>
        </xdr:txBody>
      </xdr:sp>
    </xdr:grpSp>
    <xdr:clientData/>
  </xdr:twoCellAnchor>
  <xdr:twoCellAnchor editAs="oneCell">
    <xdr:from>
      <xdr:col>3</xdr:col>
      <xdr:colOff>302559</xdr:colOff>
      <xdr:row>20</xdr:row>
      <xdr:rowOff>57150</xdr:rowOff>
    </xdr:from>
    <xdr:to>
      <xdr:col>3</xdr:col>
      <xdr:colOff>1055034</xdr:colOff>
      <xdr:row>20</xdr:row>
      <xdr:rowOff>838200</xdr:rowOff>
    </xdr:to>
    <xdr:pic>
      <xdr:nvPicPr>
        <xdr:cNvPr id="105565" name="Рисунок 6">
          <a:extLst>
            <a:ext uri="{FF2B5EF4-FFF2-40B4-BE49-F238E27FC236}">
              <a16:creationId xmlns="" xmlns:a16="http://schemas.microsoft.com/office/drawing/2014/main" id="{00000000-0008-0000-0100-00005D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7363385"/>
          <a:ext cx="7524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21</xdr:row>
      <xdr:rowOff>57150</xdr:rowOff>
    </xdr:from>
    <xdr:to>
      <xdr:col>3</xdr:col>
      <xdr:colOff>1133475</xdr:colOff>
      <xdr:row>21</xdr:row>
      <xdr:rowOff>866775</xdr:rowOff>
    </xdr:to>
    <xdr:pic>
      <xdr:nvPicPr>
        <xdr:cNvPr id="105566" name="Рисунок 7">
          <a:extLst>
            <a:ext uri="{FF2B5EF4-FFF2-40B4-BE49-F238E27FC236}">
              <a16:creationId xmlns="" xmlns:a16="http://schemas.microsoft.com/office/drawing/2014/main" id="{00000000-0008-0000-0100-00005E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9841" y="8259856"/>
          <a:ext cx="790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328891</xdr:colOff>
      <xdr:row>35</xdr:row>
      <xdr:rowOff>76200</xdr:rowOff>
    </xdr:from>
    <xdr:to>
      <xdr:col>3</xdr:col>
      <xdr:colOff>1176616</xdr:colOff>
      <xdr:row>35</xdr:row>
      <xdr:rowOff>866775</xdr:rowOff>
    </xdr:to>
    <xdr:pic>
      <xdr:nvPicPr>
        <xdr:cNvPr id="105567" name="Рисунок 8">
          <a:extLst>
            <a:ext uri="{FF2B5EF4-FFF2-40B4-BE49-F238E27FC236}">
              <a16:creationId xmlns="" xmlns:a16="http://schemas.microsoft.com/office/drawing/2014/main" id="{00000000-0008-0000-0100-00005F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5832" y="12738847"/>
          <a:ext cx="8477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220754</xdr:colOff>
      <xdr:row>36</xdr:row>
      <xdr:rowOff>76200</xdr:rowOff>
    </xdr:from>
    <xdr:to>
      <xdr:col>3</xdr:col>
      <xdr:colOff>1258979</xdr:colOff>
      <xdr:row>36</xdr:row>
      <xdr:rowOff>857250</xdr:rowOff>
    </xdr:to>
    <xdr:pic>
      <xdr:nvPicPr>
        <xdr:cNvPr id="105568" name="Рисунок 9">
          <a:extLst>
            <a:ext uri="{FF2B5EF4-FFF2-40B4-BE49-F238E27FC236}">
              <a16:creationId xmlns="" xmlns:a16="http://schemas.microsoft.com/office/drawing/2014/main" id="{00000000-0008-0000-0100-000060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695" y="13635318"/>
          <a:ext cx="10382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408453</xdr:colOff>
      <xdr:row>37</xdr:row>
      <xdr:rowOff>76200</xdr:rowOff>
    </xdr:from>
    <xdr:to>
      <xdr:col>3</xdr:col>
      <xdr:colOff>1132353</xdr:colOff>
      <xdr:row>37</xdr:row>
      <xdr:rowOff>857250</xdr:rowOff>
    </xdr:to>
    <xdr:pic>
      <xdr:nvPicPr>
        <xdr:cNvPr id="105569" name="Рисунок 1">
          <a:extLst>
            <a:ext uri="{FF2B5EF4-FFF2-40B4-BE49-F238E27FC236}">
              <a16:creationId xmlns="" xmlns:a16="http://schemas.microsoft.com/office/drawing/2014/main" id="{00000000-0008-0000-0100-000061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94" y="14531788"/>
          <a:ext cx="7239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313203</xdr:colOff>
      <xdr:row>38</xdr:row>
      <xdr:rowOff>85725</xdr:rowOff>
    </xdr:from>
    <xdr:to>
      <xdr:col>3</xdr:col>
      <xdr:colOff>1218078</xdr:colOff>
      <xdr:row>38</xdr:row>
      <xdr:rowOff>866775</xdr:rowOff>
    </xdr:to>
    <xdr:pic>
      <xdr:nvPicPr>
        <xdr:cNvPr id="105570" name="Рисунок 2">
          <a:extLst>
            <a:ext uri="{FF2B5EF4-FFF2-40B4-BE49-F238E27FC236}">
              <a16:creationId xmlns="" xmlns:a16="http://schemas.microsoft.com/office/drawing/2014/main" id="{00000000-0008-0000-0100-000062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0144" y="15437784"/>
          <a:ext cx="9048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273422</xdr:colOff>
      <xdr:row>39</xdr:row>
      <xdr:rowOff>76200</xdr:rowOff>
    </xdr:from>
    <xdr:to>
      <xdr:col>3</xdr:col>
      <xdr:colOff>1235447</xdr:colOff>
      <xdr:row>39</xdr:row>
      <xdr:rowOff>857250</xdr:rowOff>
    </xdr:to>
    <xdr:pic>
      <xdr:nvPicPr>
        <xdr:cNvPr id="105571" name="Рисунок 3">
          <a:extLst>
            <a:ext uri="{FF2B5EF4-FFF2-40B4-BE49-F238E27FC236}">
              <a16:creationId xmlns="" xmlns:a16="http://schemas.microsoft.com/office/drawing/2014/main" id="{00000000-0008-0000-0100-000063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363" y="16324729"/>
          <a:ext cx="9620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231960</xdr:colOff>
      <xdr:row>40</xdr:row>
      <xdr:rowOff>114300</xdr:rowOff>
    </xdr:from>
    <xdr:to>
      <xdr:col>3</xdr:col>
      <xdr:colOff>1241610</xdr:colOff>
      <xdr:row>40</xdr:row>
      <xdr:rowOff>828675</xdr:rowOff>
    </xdr:to>
    <xdr:pic>
      <xdr:nvPicPr>
        <xdr:cNvPr id="105572" name="Рисунок 4">
          <a:extLst>
            <a:ext uri="{FF2B5EF4-FFF2-40B4-BE49-F238E27FC236}">
              <a16:creationId xmlns="" xmlns:a16="http://schemas.microsoft.com/office/drawing/2014/main" id="{00000000-0008-0000-0100-000064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8901" y="17259300"/>
          <a:ext cx="10096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357466</xdr:colOff>
      <xdr:row>23</xdr:row>
      <xdr:rowOff>57150</xdr:rowOff>
    </xdr:from>
    <xdr:to>
      <xdr:col>3</xdr:col>
      <xdr:colOff>1109941</xdr:colOff>
      <xdr:row>24</xdr:row>
      <xdr:rowOff>190501</xdr:rowOff>
    </xdr:to>
    <xdr:pic>
      <xdr:nvPicPr>
        <xdr:cNvPr id="105573" name="Рисунок 2">
          <a:extLst>
            <a:ext uri="{FF2B5EF4-FFF2-40B4-BE49-F238E27FC236}">
              <a16:creationId xmlns="" xmlns:a16="http://schemas.microsoft.com/office/drawing/2014/main" id="{00000000-0008-0000-0100-000065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4407" y="9369238"/>
          <a:ext cx="752475" cy="357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34736</xdr:colOff>
      <xdr:row>25</xdr:row>
      <xdr:rowOff>95250</xdr:rowOff>
    </xdr:from>
    <xdr:to>
      <xdr:col>3</xdr:col>
      <xdr:colOff>1415861</xdr:colOff>
      <xdr:row>27</xdr:row>
      <xdr:rowOff>133350</xdr:rowOff>
    </xdr:to>
    <xdr:pic>
      <xdr:nvPicPr>
        <xdr:cNvPr id="105574" name="Рисунок 3">
          <a:extLst>
            <a:ext uri="{FF2B5EF4-FFF2-40B4-BE49-F238E27FC236}">
              <a16:creationId xmlns="" xmlns:a16="http://schemas.microsoft.com/office/drawing/2014/main" id="{00000000-0008-0000-0100-000066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1677" y="9855574"/>
          <a:ext cx="1381125" cy="486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45383</xdr:colOff>
      <xdr:row>28</xdr:row>
      <xdr:rowOff>209551</xdr:rowOff>
    </xdr:from>
    <xdr:to>
      <xdr:col>3</xdr:col>
      <xdr:colOff>1434354</xdr:colOff>
      <xdr:row>31</xdr:row>
      <xdr:rowOff>191900</xdr:rowOff>
    </xdr:to>
    <xdr:pic>
      <xdr:nvPicPr>
        <xdr:cNvPr id="105575" name="Рисунок 4">
          <a:extLst>
            <a:ext uri="{FF2B5EF4-FFF2-40B4-BE49-F238E27FC236}">
              <a16:creationId xmlns="" xmlns:a16="http://schemas.microsoft.com/office/drawing/2014/main" id="{00000000-0008-0000-0100-000067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4" y="10642227"/>
          <a:ext cx="1388971" cy="654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679635</xdr:colOff>
      <xdr:row>33</xdr:row>
      <xdr:rowOff>38100</xdr:rowOff>
    </xdr:from>
    <xdr:to>
      <xdr:col>3</xdr:col>
      <xdr:colOff>841560</xdr:colOff>
      <xdr:row>33</xdr:row>
      <xdr:rowOff>847725</xdr:rowOff>
    </xdr:to>
    <xdr:pic>
      <xdr:nvPicPr>
        <xdr:cNvPr id="105576" name="Рисунок 1">
          <a:extLst>
            <a:ext uri="{FF2B5EF4-FFF2-40B4-BE49-F238E27FC236}">
              <a16:creationId xmlns="" xmlns:a16="http://schemas.microsoft.com/office/drawing/2014/main" id="{00000000-0008-0000-0100-000068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6576" y="11591365"/>
          <a:ext cx="1619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381000</xdr:colOff>
      <xdr:row>22</xdr:row>
      <xdr:rowOff>28575</xdr:rowOff>
    </xdr:from>
    <xdr:to>
      <xdr:col>3</xdr:col>
      <xdr:colOff>695325</xdr:colOff>
      <xdr:row>22</xdr:row>
      <xdr:rowOff>885825</xdr:rowOff>
    </xdr:to>
    <xdr:pic>
      <xdr:nvPicPr>
        <xdr:cNvPr id="104731" name="Рисунок 1">
          <a:extLst>
            <a:ext uri="{FF2B5EF4-FFF2-40B4-BE49-F238E27FC236}">
              <a16:creationId xmlns="" xmlns:a16="http://schemas.microsoft.com/office/drawing/2014/main" id="{00000000-0008-0000-0200-00001B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12982575"/>
          <a:ext cx="3143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54</xdr:row>
      <xdr:rowOff>95250</xdr:rowOff>
    </xdr:from>
    <xdr:to>
      <xdr:col>3</xdr:col>
      <xdr:colOff>704850</xdr:colOff>
      <xdr:row>54</xdr:row>
      <xdr:rowOff>819150</xdr:rowOff>
    </xdr:to>
    <xdr:pic>
      <xdr:nvPicPr>
        <xdr:cNvPr id="104732" name="Рисунок 2">
          <a:extLst>
            <a:ext uri="{FF2B5EF4-FFF2-40B4-BE49-F238E27FC236}">
              <a16:creationId xmlns="" xmlns:a16="http://schemas.microsoft.com/office/drawing/2014/main" id="{00000000-0008-0000-0200-00001C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40328850"/>
          <a:ext cx="390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70</xdr:row>
      <xdr:rowOff>85725</xdr:rowOff>
    </xdr:from>
    <xdr:to>
      <xdr:col>3</xdr:col>
      <xdr:colOff>781050</xdr:colOff>
      <xdr:row>70</xdr:row>
      <xdr:rowOff>847725</xdr:rowOff>
    </xdr:to>
    <xdr:pic>
      <xdr:nvPicPr>
        <xdr:cNvPr id="104733" name="Рисунок 3">
          <a:extLst>
            <a:ext uri="{FF2B5EF4-FFF2-40B4-BE49-F238E27FC236}">
              <a16:creationId xmlns="" xmlns:a16="http://schemas.microsoft.com/office/drawing/2014/main" id="{00000000-0008-0000-0200-00001D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53263800"/>
          <a:ext cx="5524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34</xdr:row>
      <xdr:rowOff>28575</xdr:rowOff>
    </xdr:from>
    <xdr:to>
      <xdr:col>3</xdr:col>
      <xdr:colOff>657225</xdr:colOff>
      <xdr:row>35</xdr:row>
      <xdr:rowOff>0</xdr:rowOff>
    </xdr:to>
    <xdr:pic>
      <xdr:nvPicPr>
        <xdr:cNvPr id="104734" name="Рисунок 4">
          <a:extLst>
            <a:ext uri="{FF2B5EF4-FFF2-40B4-BE49-F238E27FC236}">
              <a16:creationId xmlns="" xmlns:a16="http://schemas.microsoft.com/office/drawing/2014/main" id="{00000000-0008-0000-0200-00001E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23040975"/>
          <a:ext cx="2286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60</xdr:row>
      <xdr:rowOff>28575</xdr:rowOff>
    </xdr:from>
    <xdr:to>
      <xdr:col>3</xdr:col>
      <xdr:colOff>676275</xdr:colOff>
      <xdr:row>60</xdr:row>
      <xdr:rowOff>866775</xdr:rowOff>
    </xdr:to>
    <xdr:pic>
      <xdr:nvPicPr>
        <xdr:cNvPr id="104735" name="Рисунок 5">
          <a:extLst>
            <a:ext uri="{FF2B5EF4-FFF2-40B4-BE49-F238E27FC236}">
              <a16:creationId xmlns="" xmlns:a16="http://schemas.microsoft.com/office/drawing/2014/main" id="{00000000-0008-0000-0200-00001F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44948475"/>
          <a:ext cx="3333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74</xdr:row>
      <xdr:rowOff>114300</xdr:rowOff>
    </xdr:from>
    <xdr:to>
      <xdr:col>3</xdr:col>
      <xdr:colOff>695325</xdr:colOff>
      <xdr:row>74</xdr:row>
      <xdr:rowOff>790575</xdr:rowOff>
    </xdr:to>
    <xdr:pic>
      <xdr:nvPicPr>
        <xdr:cNvPr id="104736" name="Рисунок 6">
          <a:extLst>
            <a:ext uri="{FF2B5EF4-FFF2-40B4-BE49-F238E27FC236}">
              <a16:creationId xmlns="" xmlns:a16="http://schemas.microsoft.com/office/drawing/2014/main" id="{00000000-0008-0000-0200-000020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56178450"/>
          <a:ext cx="371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18</xdr:row>
      <xdr:rowOff>38100</xdr:rowOff>
    </xdr:from>
    <xdr:to>
      <xdr:col>3</xdr:col>
      <xdr:colOff>619125</xdr:colOff>
      <xdr:row>18</xdr:row>
      <xdr:rowOff>866775</xdr:rowOff>
    </xdr:to>
    <xdr:pic>
      <xdr:nvPicPr>
        <xdr:cNvPr id="104737" name="Рисунок 7">
          <a:extLst>
            <a:ext uri="{FF2B5EF4-FFF2-40B4-BE49-F238E27FC236}">
              <a16:creationId xmlns="" xmlns:a16="http://schemas.microsoft.com/office/drawing/2014/main" id="{00000000-0008-0000-0200-000021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305300" y="10096500"/>
          <a:ext cx="219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19</xdr:row>
      <xdr:rowOff>76200</xdr:rowOff>
    </xdr:from>
    <xdr:to>
      <xdr:col>3</xdr:col>
      <xdr:colOff>657225</xdr:colOff>
      <xdr:row>19</xdr:row>
      <xdr:rowOff>828675</xdr:rowOff>
    </xdr:to>
    <xdr:pic>
      <xdr:nvPicPr>
        <xdr:cNvPr id="104738" name="Рисунок 8">
          <a:extLst>
            <a:ext uri="{FF2B5EF4-FFF2-40B4-BE49-F238E27FC236}">
              <a16:creationId xmlns="" xmlns:a16="http://schemas.microsoft.com/office/drawing/2014/main" id="{00000000-0008-0000-0200-000022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1029950"/>
          <a:ext cx="3048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20</xdr:row>
      <xdr:rowOff>133350</xdr:rowOff>
    </xdr:from>
    <xdr:to>
      <xdr:col>3</xdr:col>
      <xdr:colOff>704850</xdr:colOff>
      <xdr:row>20</xdr:row>
      <xdr:rowOff>809625</xdr:rowOff>
    </xdr:to>
    <xdr:pic>
      <xdr:nvPicPr>
        <xdr:cNvPr id="104739" name="Рисунок 9">
          <a:extLst>
            <a:ext uri="{FF2B5EF4-FFF2-40B4-BE49-F238E27FC236}">
              <a16:creationId xmlns="" xmlns:a16="http://schemas.microsoft.com/office/drawing/2014/main" id="{00000000-0008-0000-0200-000023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11982450"/>
          <a:ext cx="390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13</xdr:row>
      <xdr:rowOff>38100</xdr:rowOff>
    </xdr:from>
    <xdr:to>
      <xdr:col>3</xdr:col>
      <xdr:colOff>676275</xdr:colOff>
      <xdr:row>13</xdr:row>
      <xdr:rowOff>857250</xdr:rowOff>
    </xdr:to>
    <xdr:pic>
      <xdr:nvPicPr>
        <xdr:cNvPr id="104740" name="Рисунок 10">
          <a:extLst>
            <a:ext uri="{FF2B5EF4-FFF2-40B4-BE49-F238E27FC236}">
              <a16:creationId xmlns="" xmlns:a16="http://schemas.microsoft.com/office/drawing/2014/main" id="{00000000-0008-0000-0200-000024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6305550"/>
          <a:ext cx="2476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14</xdr:row>
      <xdr:rowOff>28575</xdr:rowOff>
    </xdr:from>
    <xdr:to>
      <xdr:col>3</xdr:col>
      <xdr:colOff>742950</xdr:colOff>
      <xdr:row>14</xdr:row>
      <xdr:rowOff>885825</xdr:rowOff>
    </xdr:to>
    <xdr:pic>
      <xdr:nvPicPr>
        <xdr:cNvPr id="104741" name="Рисунок 11">
          <a:extLst>
            <a:ext uri="{FF2B5EF4-FFF2-40B4-BE49-F238E27FC236}">
              <a16:creationId xmlns="" xmlns:a16="http://schemas.microsoft.com/office/drawing/2014/main" id="{00000000-0008-0000-0200-000025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7191375"/>
          <a:ext cx="3619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15</xdr:row>
      <xdr:rowOff>28575</xdr:rowOff>
    </xdr:from>
    <xdr:to>
      <xdr:col>3</xdr:col>
      <xdr:colOff>723900</xdr:colOff>
      <xdr:row>15</xdr:row>
      <xdr:rowOff>857250</xdr:rowOff>
    </xdr:to>
    <xdr:pic>
      <xdr:nvPicPr>
        <xdr:cNvPr id="104742" name="Рисунок 13">
          <a:extLst>
            <a:ext uri="{FF2B5EF4-FFF2-40B4-BE49-F238E27FC236}">
              <a16:creationId xmlns="" xmlns:a16="http://schemas.microsoft.com/office/drawing/2014/main" id="{00000000-0008-0000-0200-000026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295775" y="8086725"/>
          <a:ext cx="3333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609600</xdr:colOff>
      <xdr:row>16</xdr:row>
      <xdr:rowOff>28575</xdr:rowOff>
    </xdr:from>
    <xdr:to>
      <xdr:col>3</xdr:col>
      <xdr:colOff>923925</xdr:colOff>
      <xdr:row>16</xdr:row>
      <xdr:rowOff>885825</xdr:rowOff>
    </xdr:to>
    <xdr:pic>
      <xdr:nvPicPr>
        <xdr:cNvPr id="104743" name="Рисунок 15">
          <a:extLst>
            <a:ext uri="{FF2B5EF4-FFF2-40B4-BE49-F238E27FC236}">
              <a16:creationId xmlns="" xmlns:a16="http://schemas.microsoft.com/office/drawing/2014/main" id="{00000000-0008-0000-0200-000027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8982075"/>
          <a:ext cx="3143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16</xdr:row>
      <xdr:rowOff>28575</xdr:rowOff>
    </xdr:from>
    <xdr:to>
      <xdr:col>3</xdr:col>
      <xdr:colOff>504825</xdr:colOff>
      <xdr:row>16</xdr:row>
      <xdr:rowOff>866775</xdr:rowOff>
    </xdr:to>
    <xdr:pic>
      <xdr:nvPicPr>
        <xdr:cNvPr id="104744" name="Рисунок 16">
          <a:extLst>
            <a:ext uri="{FF2B5EF4-FFF2-40B4-BE49-F238E27FC236}">
              <a16:creationId xmlns="" xmlns:a16="http://schemas.microsoft.com/office/drawing/2014/main" id="{00000000-0008-0000-0200-000028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898207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23</xdr:row>
      <xdr:rowOff>57150</xdr:rowOff>
    </xdr:from>
    <xdr:to>
      <xdr:col>3</xdr:col>
      <xdr:colOff>695325</xdr:colOff>
      <xdr:row>23</xdr:row>
      <xdr:rowOff>885825</xdr:rowOff>
    </xdr:to>
    <xdr:pic>
      <xdr:nvPicPr>
        <xdr:cNvPr id="104745" name="Рисунок 17">
          <a:extLst>
            <a:ext uri="{FF2B5EF4-FFF2-40B4-BE49-F238E27FC236}">
              <a16:creationId xmlns="" xmlns:a16="http://schemas.microsoft.com/office/drawing/2014/main" id="{00000000-0008-0000-0200-000029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13906500"/>
          <a:ext cx="3143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24</xdr:row>
      <xdr:rowOff>38100</xdr:rowOff>
    </xdr:from>
    <xdr:to>
      <xdr:col>3</xdr:col>
      <xdr:colOff>695325</xdr:colOff>
      <xdr:row>24</xdr:row>
      <xdr:rowOff>866775</xdr:rowOff>
    </xdr:to>
    <xdr:pic>
      <xdr:nvPicPr>
        <xdr:cNvPr id="104746" name="Рисунок 18">
          <a:extLst>
            <a:ext uri="{FF2B5EF4-FFF2-40B4-BE49-F238E27FC236}">
              <a16:creationId xmlns="" xmlns:a16="http://schemas.microsoft.com/office/drawing/2014/main" id="{00000000-0008-0000-0200-00002A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4782800"/>
          <a:ext cx="304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25</xdr:row>
      <xdr:rowOff>38100</xdr:rowOff>
    </xdr:from>
    <xdr:to>
      <xdr:col>3</xdr:col>
      <xdr:colOff>695325</xdr:colOff>
      <xdr:row>25</xdr:row>
      <xdr:rowOff>866775</xdr:rowOff>
    </xdr:to>
    <xdr:pic>
      <xdr:nvPicPr>
        <xdr:cNvPr id="104747" name="Рисунок 19">
          <a:extLst>
            <a:ext uri="{FF2B5EF4-FFF2-40B4-BE49-F238E27FC236}">
              <a16:creationId xmlns="" xmlns:a16="http://schemas.microsoft.com/office/drawing/2014/main" id="{00000000-0008-0000-0200-00002B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15678150"/>
          <a:ext cx="3143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26</xdr:row>
      <xdr:rowOff>38100</xdr:rowOff>
    </xdr:from>
    <xdr:to>
      <xdr:col>3</xdr:col>
      <xdr:colOff>695325</xdr:colOff>
      <xdr:row>26</xdr:row>
      <xdr:rowOff>866775</xdr:rowOff>
    </xdr:to>
    <xdr:pic>
      <xdr:nvPicPr>
        <xdr:cNvPr id="104748" name="Рисунок 20">
          <a:extLst>
            <a:ext uri="{FF2B5EF4-FFF2-40B4-BE49-F238E27FC236}">
              <a16:creationId xmlns="" xmlns:a16="http://schemas.microsoft.com/office/drawing/2014/main" id="{00000000-0008-0000-0200-00002C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16573500"/>
          <a:ext cx="3143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27</xdr:row>
      <xdr:rowOff>38100</xdr:rowOff>
    </xdr:from>
    <xdr:to>
      <xdr:col>3</xdr:col>
      <xdr:colOff>695325</xdr:colOff>
      <xdr:row>27</xdr:row>
      <xdr:rowOff>866775</xdr:rowOff>
    </xdr:to>
    <xdr:pic>
      <xdr:nvPicPr>
        <xdr:cNvPr id="104749" name="Рисунок 21">
          <a:extLst>
            <a:ext uri="{FF2B5EF4-FFF2-40B4-BE49-F238E27FC236}">
              <a16:creationId xmlns="" xmlns:a16="http://schemas.microsoft.com/office/drawing/2014/main" id="{00000000-0008-0000-0200-00002D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7468850"/>
          <a:ext cx="304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28</xdr:row>
      <xdr:rowOff>38100</xdr:rowOff>
    </xdr:from>
    <xdr:to>
      <xdr:col>3</xdr:col>
      <xdr:colOff>695325</xdr:colOff>
      <xdr:row>28</xdr:row>
      <xdr:rowOff>866775</xdr:rowOff>
    </xdr:to>
    <xdr:pic>
      <xdr:nvPicPr>
        <xdr:cNvPr id="104750" name="Рисунок 22">
          <a:extLst>
            <a:ext uri="{FF2B5EF4-FFF2-40B4-BE49-F238E27FC236}">
              <a16:creationId xmlns="" xmlns:a16="http://schemas.microsoft.com/office/drawing/2014/main" id="{00000000-0008-0000-0200-00002E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8364200"/>
          <a:ext cx="304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29</xdr:row>
      <xdr:rowOff>38100</xdr:rowOff>
    </xdr:from>
    <xdr:to>
      <xdr:col>3</xdr:col>
      <xdr:colOff>695325</xdr:colOff>
      <xdr:row>29</xdr:row>
      <xdr:rowOff>866775</xdr:rowOff>
    </xdr:to>
    <xdr:pic>
      <xdr:nvPicPr>
        <xdr:cNvPr id="104751" name="Рисунок 23">
          <a:extLst>
            <a:ext uri="{FF2B5EF4-FFF2-40B4-BE49-F238E27FC236}">
              <a16:creationId xmlns="" xmlns:a16="http://schemas.microsoft.com/office/drawing/2014/main" id="{00000000-0008-0000-0200-00002F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9259550"/>
          <a:ext cx="304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30</xdr:row>
      <xdr:rowOff>38100</xdr:rowOff>
    </xdr:from>
    <xdr:to>
      <xdr:col>3</xdr:col>
      <xdr:colOff>695325</xdr:colOff>
      <xdr:row>30</xdr:row>
      <xdr:rowOff>866775</xdr:rowOff>
    </xdr:to>
    <xdr:pic>
      <xdr:nvPicPr>
        <xdr:cNvPr id="104752" name="Рисунок 24">
          <a:extLst>
            <a:ext uri="{FF2B5EF4-FFF2-40B4-BE49-F238E27FC236}">
              <a16:creationId xmlns="" xmlns:a16="http://schemas.microsoft.com/office/drawing/2014/main" id="{00000000-0008-0000-0200-000030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20154900"/>
          <a:ext cx="304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31</xdr:row>
      <xdr:rowOff>38100</xdr:rowOff>
    </xdr:from>
    <xdr:to>
      <xdr:col>3</xdr:col>
      <xdr:colOff>695325</xdr:colOff>
      <xdr:row>31</xdr:row>
      <xdr:rowOff>866775</xdr:rowOff>
    </xdr:to>
    <xdr:pic>
      <xdr:nvPicPr>
        <xdr:cNvPr id="104753" name="Рисунок 25">
          <a:extLst>
            <a:ext uri="{FF2B5EF4-FFF2-40B4-BE49-F238E27FC236}">
              <a16:creationId xmlns="" xmlns:a16="http://schemas.microsoft.com/office/drawing/2014/main" id="{00000000-0008-0000-0200-000031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21050250"/>
          <a:ext cx="304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32</xdr:row>
      <xdr:rowOff>38100</xdr:rowOff>
    </xdr:from>
    <xdr:to>
      <xdr:col>3</xdr:col>
      <xdr:colOff>676275</xdr:colOff>
      <xdr:row>32</xdr:row>
      <xdr:rowOff>866775</xdr:rowOff>
    </xdr:to>
    <xdr:pic>
      <xdr:nvPicPr>
        <xdr:cNvPr id="104754" name="Рисунок 26">
          <a:extLst>
            <a:ext uri="{FF2B5EF4-FFF2-40B4-BE49-F238E27FC236}">
              <a16:creationId xmlns="" xmlns:a16="http://schemas.microsoft.com/office/drawing/2014/main" id="{00000000-0008-0000-0200-000032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21945600"/>
          <a:ext cx="3333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37</xdr:row>
      <xdr:rowOff>38100</xdr:rowOff>
    </xdr:from>
    <xdr:to>
      <xdr:col>3</xdr:col>
      <xdr:colOff>619125</xdr:colOff>
      <xdr:row>37</xdr:row>
      <xdr:rowOff>866775</xdr:rowOff>
    </xdr:to>
    <xdr:pic>
      <xdr:nvPicPr>
        <xdr:cNvPr id="104755" name="Рисунок 29">
          <a:extLst>
            <a:ext uri="{FF2B5EF4-FFF2-40B4-BE49-F238E27FC236}">
              <a16:creationId xmlns="" xmlns:a16="http://schemas.microsoft.com/office/drawing/2014/main" id="{00000000-0008-0000-0200-000033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736550"/>
          <a:ext cx="219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39</xdr:row>
      <xdr:rowOff>28575</xdr:rowOff>
    </xdr:from>
    <xdr:to>
      <xdr:col>3</xdr:col>
      <xdr:colOff>619125</xdr:colOff>
      <xdr:row>39</xdr:row>
      <xdr:rowOff>857250</xdr:rowOff>
    </xdr:to>
    <xdr:pic>
      <xdr:nvPicPr>
        <xdr:cNvPr id="104756" name="Рисунок 43455">
          <a:extLst>
            <a:ext uri="{FF2B5EF4-FFF2-40B4-BE49-F238E27FC236}">
              <a16:creationId xmlns="" xmlns:a16="http://schemas.microsoft.com/office/drawing/2014/main" id="{00000000-0008-0000-0200-000034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7517725"/>
          <a:ext cx="219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35</xdr:row>
      <xdr:rowOff>38100</xdr:rowOff>
    </xdr:from>
    <xdr:to>
      <xdr:col>3</xdr:col>
      <xdr:colOff>619125</xdr:colOff>
      <xdr:row>35</xdr:row>
      <xdr:rowOff>866775</xdr:rowOff>
    </xdr:to>
    <xdr:pic>
      <xdr:nvPicPr>
        <xdr:cNvPr id="104757" name="Рисунок 80">
          <a:extLst>
            <a:ext uri="{FF2B5EF4-FFF2-40B4-BE49-F238E27FC236}">
              <a16:creationId xmlns="" xmlns:a16="http://schemas.microsoft.com/office/drawing/2014/main" id="{00000000-0008-0000-0200-000035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305300" y="23945850"/>
          <a:ext cx="219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44</xdr:row>
      <xdr:rowOff>38100</xdr:rowOff>
    </xdr:from>
    <xdr:to>
      <xdr:col>3</xdr:col>
      <xdr:colOff>619125</xdr:colOff>
      <xdr:row>44</xdr:row>
      <xdr:rowOff>866775</xdr:rowOff>
    </xdr:to>
    <xdr:pic>
      <xdr:nvPicPr>
        <xdr:cNvPr id="104758" name="Рисунок 43459">
          <a:extLst>
            <a:ext uri="{FF2B5EF4-FFF2-40B4-BE49-F238E27FC236}">
              <a16:creationId xmlns="" xmlns:a16="http://schemas.microsoft.com/office/drawing/2014/main" id="{00000000-0008-0000-0200-000036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305300" y="32004000"/>
          <a:ext cx="219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46</xdr:row>
      <xdr:rowOff>38100</xdr:rowOff>
    </xdr:from>
    <xdr:to>
      <xdr:col>3</xdr:col>
      <xdr:colOff>619125</xdr:colOff>
      <xdr:row>46</xdr:row>
      <xdr:rowOff>866775</xdr:rowOff>
    </xdr:to>
    <xdr:pic>
      <xdr:nvPicPr>
        <xdr:cNvPr id="104759" name="Рисунок 43462">
          <a:extLst>
            <a:ext uri="{FF2B5EF4-FFF2-40B4-BE49-F238E27FC236}">
              <a16:creationId xmlns="" xmlns:a16="http://schemas.microsoft.com/office/drawing/2014/main" id="{00000000-0008-0000-0200-000037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33794700"/>
          <a:ext cx="219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48</xdr:row>
      <xdr:rowOff>38100</xdr:rowOff>
    </xdr:from>
    <xdr:to>
      <xdr:col>3</xdr:col>
      <xdr:colOff>619125</xdr:colOff>
      <xdr:row>48</xdr:row>
      <xdr:rowOff>866775</xdr:rowOff>
    </xdr:to>
    <xdr:pic>
      <xdr:nvPicPr>
        <xdr:cNvPr id="104760" name="Рисунок 43464">
          <a:extLst>
            <a:ext uri="{FF2B5EF4-FFF2-40B4-BE49-F238E27FC236}">
              <a16:creationId xmlns="" xmlns:a16="http://schemas.microsoft.com/office/drawing/2014/main" id="{00000000-0008-0000-0200-000038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35585400"/>
          <a:ext cx="219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50</xdr:row>
      <xdr:rowOff>28575</xdr:rowOff>
    </xdr:from>
    <xdr:to>
      <xdr:col>3</xdr:col>
      <xdr:colOff>619125</xdr:colOff>
      <xdr:row>50</xdr:row>
      <xdr:rowOff>857250</xdr:rowOff>
    </xdr:to>
    <xdr:pic>
      <xdr:nvPicPr>
        <xdr:cNvPr id="104761" name="Рисунок 43466">
          <a:extLst>
            <a:ext uri="{FF2B5EF4-FFF2-40B4-BE49-F238E27FC236}">
              <a16:creationId xmlns="" xmlns:a16="http://schemas.microsoft.com/office/drawing/2014/main" id="{00000000-0008-0000-0200-000039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37366575"/>
          <a:ext cx="219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52</xdr:row>
      <xdr:rowOff>38100</xdr:rowOff>
    </xdr:from>
    <xdr:to>
      <xdr:col>3</xdr:col>
      <xdr:colOff>619125</xdr:colOff>
      <xdr:row>52</xdr:row>
      <xdr:rowOff>866775</xdr:rowOff>
    </xdr:to>
    <xdr:pic>
      <xdr:nvPicPr>
        <xdr:cNvPr id="104762" name="Рисунок 43468">
          <a:extLst>
            <a:ext uri="{FF2B5EF4-FFF2-40B4-BE49-F238E27FC236}">
              <a16:creationId xmlns="" xmlns:a16="http://schemas.microsoft.com/office/drawing/2014/main" id="{00000000-0008-0000-0200-00003A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39166800"/>
          <a:ext cx="219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55</xdr:row>
      <xdr:rowOff>85725</xdr:rowOff>
    </xdr:from>
    <xdr:to>
      <xdr:col>3</xdr:col>
      <xdr:colOff>714375</xdr:colOff>
      <xdr:row>55</xdr:row>
      <xdr:rowOff>838200</xdr:rowOff>
    </xdr:to>
    <xdr:pic>
      <xdr:nvPicPr>
        <xdr:cNvPr id="104763" name="Рисунок 43469">
          <a:extLst>
            <a:ext uri="{FF2B5EF4-FFF2-40B4-BE49-F238E27FC236}">
              <a16:creationId xmlns="" xmlns:a16="http://schemas.microsoft.com/office/drawing/2014/main" id="{00000000-0008-0000-0200-00003B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41214675"/>
          <a:ext cx="4191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56</xdr:row>
      <xdr:rowOff>76200</xdr:rowOff>
    </xdr:from>
    <xdr:to>
      <xdr:col>3</xdr:col>
      <xdr:colOff>714375</xdr:colOff>
      <xdr:row>56</xdr:row>
      <xdr:rowOff>838200</xdr:rowOff>
    </xdr:to>
    <xdr:pic>
      <xdr:nvPicPr>
        <xdr:cNvPr id="104764" name="Рисунок 43470">
          <a:extLst>
            <a:ext uri="{FF2B5EF4-FFF2-40B4-BE49-F238E27FC236}">
              <a16:creationId xmlns="" xmlns:a16="http://schemas.microsoft.com/office/drawing/2014/main" id="{00000000-0008-0000-0200-00003C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42100500"/>
          <a:ext cx="4095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57</xdr:row>
      <xdr:rowOff>85725</xdr:rowOff>
    </xdr:from>
    <xdr:to>
      <xdr:col>3</xdr:col>
      <xdr:colOff>714375</xdr:colOff>
      <xdr:row>57</xdr:row>
      <xdr:rowOff>838200</xdr:rowOff>
    </xdr:to>
    <xdr:pic>
      <xdr:nvPicPr>
        <xdr:cNvPr id="104765" name="Рисунок 43471">
          <a:extLst>
            <a:ext uri="{FF2B5EF4-FFF2-40B4-BE49-F238E27FC236}">
              <a16:creationId xmlns="" xmlns:a16="http://schemas.microsoft.com/office/drawing/2014/main" id="{00000000-0008-0000-0200-00003D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43005375"/>
          <a:ext cx="4191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58</xdr:row>
      <xdr:rowOff>76200</xdr:rowOff>
    </xdr:from>
    <xdr:to>
      <xdr:col>3</xdr:col>
      <xdr:colOff>714375</xdr:colOff>
      <xdr:row>58</xdr:row>
      <xdr:rowOff>838200</xdr:rowOff>
    </xdr:to>
    <xdr:pic>
      <xdr:nvPicPr>
        <xdr:cNvPr id="104766" name="Рисунок 43472">
          <a:extLst>
            <a:ext uri="{FF2B5EF4-FFF2-40B4-BE49-F238E27FC236}">
              <a16:creationId xmlns="" xmlns:a16="http://schemas.microsoft.com/office/drawing/2014/main" id="{00000000-0008-0000-0200-00003E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43891200"/>
          <a:ext cx="4191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61</xdr:row>
      <xdr:rowOff>66675</xdr:rowOff>
    </xdr:from>
    <xdr:to>
      <xdr:col>3</xdr:col>
      <xdr:colOff>657225</xdr:colOff>
      <xdr:row>61</xdr:row>
      <xdr:rowOff>819150</xdr:rowOff>
    </xdr:to>
    <xdr:pic>
      <xdr:nvPicPr>
        <xdr:cNvPr id="104767" name="Рисунок 43473">
          <a:extLst>
            <a:ext uri="{FF2B5EF4-FFF2-40B4-BE49-F238E27FC236}">
              <a16:creationId xmlns="" xmlns:a16="http://schemas.microsoft.com/office/drawing/2014/main" id="{00000000-0008-0000-0200-00003F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45881925"/>
          <a:ext cx="3048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63</xdr:row>
      <xdr:rowOff>66675</xdr:rowOff>
    </xdr:from>
    <xdr:to>
      <xdr:col>3</xdr:col>
      <xdr:colOff>657225</xdr:colOff>
      <xdr:row>63</xdr:row>
      <xdr:rowOff>819150</xdr:rowOff>
    </xdr:to>
    <xdr:pic>
      <xdr:nvPicPr>
        <xdr:cNvPr id="104768" name="Рисунок 43475">
          <a:extLst>
            <a:ext uri="{FF2B5EF4-FFF2-40B4-BE49-F238E27FC236}">
              <a16:creationId xmlns="" xmlns:a16="http://schemas.microsoft.com/office/drawing/2014/main" id="{00000000-0008-0000-0200-000040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47672625"/>
          <a:ext cx="3048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65</xdr:row>
      <xdr:rowOff>76200</xdr:rowOff>
    </xdr:from>
    <xdr:to>
      <xdr:col>3</xdr:col>
      <xdr:colOff>657225</xdr:colOff>
      <xdr:row>65</xdr:row>
      <xdr:rowOff>828675</xdr:rowOff>
    </xdr:to>
    <xdr:pic>
      <xdr:nvPicPr>
        <xdr:cNvPr id="104769" name="Рисунок 43477">
          <a:extLst>
            <a:ext uri="{FF2B5EF4-FFF2-40B4-BE49-F238E27FC236}">
              <a16:creationId xmlns="" xmlns:a16="http://schemas.microsoft.com/office/drawing/2014/main" id="{00000000-0008-0000-0200-000041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9472850"/>
          <a:ext cx="295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67</xdr:row>
      <xdr:rowOff>66675</xdr:rowOff>
    </xdr:from>
    <xdr:to>
      <xdr:col>3</xdr:col>
      <xdr:colOff>657225</xdr:colOff>
      <xdr:row>67</xdr:row>
      <xdr:rowOff>819150</xdr:rowOff>
    </xdr:to>
    <xdr:pic>
      <xdr:nvPicPr>
        <xdr:cNvPr id="104770" name="Рисунок 43479">
          <a:extLst>
            <a:ext uri="{FF2B5EF4-FFF2-40B4-BE49-F238E27FC236}">
              <a16:creationId xmlns="" xmlns:a16="http://schemas.microsoft.com/office/drawing/2014/main" id="{00000000-0008-0000-0200-000042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51254025"/>
          <a:ext cx="3048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71</xdr:row>
      <xdr:rowOff>76200</xdr:rowOff>
    </xdr:from>
    <xdr:to>
      <xdr:col>3</xdr:col>
      <xdr:colOff>800100</xdr:colOff>
      <xdr:row>71</xdr:row>
      <xdr:rowOff>800100</xdr:rowOff>
    </xdr:to>
    <xdr:pic>
      <xdr:nvPicPr>
        <xdr:cNvPr id="104771" name="Рисунок 43481">
          <a:extLst>
            <a:ext uri="{FF2B5EF4-FFF2-40B4-BE49-F238E27FC236}">
              <a16:creationId xmlns="" xmlns:a16="http://schemas.microsoft.com/office/drawing/2014/main" id="{00000000-0008-0000-0200-000043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54149625"/>
          <a:ext cx="5143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72</xdr:row>
      <xdr:rowOff>95250</xdr:rowOff>
    </xdr:from>
    <xdr:to>
      <xdr:col>3</xdr:col>
      <xdr:colOff>809625</xdr:colOff>
      <xdr:row>72</xdr:row>
      <xdr:rowOff>819150</xdr:rowOff>
    </xdr:to>
    <xdr:pic>
      <xdr:nvPicPr>
        <xdr:cNvPr id="104772" name="Рисунок 43527">
          <a:extLst>
            <a:ext uri="{FF2B5EF4-FFF2-40B4-BE49-F238E27FC236}">
              <a16:creationId xmlns="" xmlns:a16="http://schemas.microsoft.com/office/drawing/2014/main" id="{00000000-0008-0000-0200-000044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55064025"/>
          <a:ext cx="523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75</xdr:row>
      <xdr:rowOff>104775</xdr:rowOff>
    </xdr:from>
    <xdr:to>
      <xdr:col>3</xdr:col>
      <xdr:colOff>742950</xdr:colOff>
      <xdr:row>75</xdr:row>
      <xdr:rowOff>828675</xdr:rowOff>
    </xdr:to>
    <xdr:pic>
      <xdr:nvPicPr>
        <xdr:cNvPr id="104773" name="Рисунок 43528">
          <a:extLst>
            <a:ext uri="{FF2B5EF4-FFF2-40B4-BE49-F238E27FC236}">
              <a16:creationId xmlns="" xmlns:a16="http://schemas.microsoft.com/office/drawing/2014/main" id="{00000000-0008-0000-0200-000045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57064275"/>
          <a:ext cx="4000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77</xdr:row>
      <xdr:rowOff>95250</xdr:rowOff>
    </xdr:from>
    <xdr:to>
      <xdr:col>3</xdr:col>
      <xdr:colOff>742950</xdr:colOff>
      <xdr:row>77</xdr:row>
      <xdr:rowOff>809625</xdr:rowOff>
    </xdr:to>
    <xdr:pic>
      <xdr:nvPicPr>
        <xdr:cNvPr id="104774" name="Рисунок 43530">
          <a:extLst>
            <a:ext uri="{FF2B5EF4-FFF2-40B4-BE49-F238E27FC236}">
              <a16:creationId xmlns="" xmlns:a16="http://schemas.microsoft.com/office/drawing/2014/main" id="{00000000-0008-0000-0200-000046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58845450"/>
          <a:ext cx="3905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41</xdr:row>
      <xdr:rowOff>38100</xdr:rowOff>
    </xdr:from>
    <xdr:to>
      <xdr:col>3</xdr:col>
      <xdr:colOff>619125</xdr:colOff>
      <xdr:row>41</xdr:row>
      <xdr:rowOff>866775</xdr:rowOff>
    </xdr:to>
    <xdr:pic>
      <xdr:nvPicPr>
        <xdr:cNvPr id="104775" name="Рисунок 1">
          <a:extLst>
            <a:ext uri="{FF2B5EF4-FFF2-40B4-BE49-F238E27FC236}">
              <a16:creationId xmlns="" xmlns:a16="http://schemas.microsoft.com/office/drawing/2014/main" id="{00000000-0008-0000-0200-000047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29317950"/>
          <a:ext cx="2286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4</xdr:row>
      <xdr:rowOff>47625</xdr:rowOff>
    </xdr:from>
    <xdr:to>
      <xdr:col>3</xdr:col>
      <xdr:colOff>809625</xdr:colOff>
      <xdr:row>4</xdr:row>
      <xdr:rowOff>771525</xdr:rowOff>
    </xdr:to>
    <xdr:pic>
      <xdr:nvPicPr>
        <xdr:cNvPr id="104776" name="Рисунок 10">
          <a:extLst>
            <a:ext uri="{FF2B5EF4-FFF2-40B4-BE49-F238E27FC236}">
              <a16:creationId xmlns="" xmlns:a16="http://schemas.microsoft.com/office/drawing/2014/main" id="{00000000-0008-0000-0200-000048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819150"/>
          <a:ext cx="5810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5</xdr:row>
      <xdr:rowOff>47625</xdr:rowOff>
    </xdr:from>
    <xdr:to>
      <xdr:col>3</xdr:col>
      <xdr:colOff>752475</xdr:colOff>
      <xdr:row>5</xdr:row>
      <xdr:rowOff>762000</xdr:rowOff>
    </xdr:to>
    <xdr:pic>
      <xdr:nvPicPr>
        <xdr:cNvPr id="104777" name="Рисунок 11">
          <a:extLst>
            <a:ext uri="{FF2B5EF4-FFF2-40B4-BE49-F238E27FC236}">
              <a16:creationId xmlns="" xmlns:a16="http://schemas.microsoft.com/office/drawing/2014/main" id="{00000000-0008-0000-0200-000049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09725"/>
          <a:ext cx="466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6</xdr:row>
      <xdr:rowOff>200025</xdr:rowOff>
    </xdr:from>
    <xdr:to>
      <xdr:col>3</xdr:col>
      <xdr:colOff>781050</xdr:colOff>
      <xdr:row>8</xdr:row>
      <xdr:rowOff>190500</xdr:rowOff>
    </xdr:to>
    <xdr:pic>
      <xdr:nvPicPr>
        <xdr:cNvPr id="104778" name="Рисунок 12">
          <a:extLst>
            <a:ext uri="{FF2B5EF4-FFF2-40B4-BE49-F238E27FC236}">
              <a16:creationId xmlns="" xmlns:a16="http://schemas.microsoft.com/office/drawing/2014/main" id="{00000000-0008-0000-0200-00004A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2533650"/>
          <a:ext cx="5334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9</xdr:row>
      <xdr:rowOff>28575</xdr:rowOff>
    </xdr:from>
    <xdr:to>
      <xdr:col>3</xdr:col>
      <xdr:colOff>828675</xdr:colOff>
      <xdr:row>9</xdr:row>
      <xdr:rowOff>819150</xdr:rowOff>
    </xdr:to>
    <xdr:pic>
      <xdr:nvPicPr>
        <xdr:cNvPr id="104779" name="Рисунок 13">
          <a:extLst>
            <a:ext uri="{FF2B5EF4-FFF2-40B4-BE49-F238E27FC236}">
              <a16:creationId xmlns="" xmlns:a16="http://schemas.microsoft.com/office/drawing/2014/main" id="{00000000-0008-0000-0200-00004B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3476625"/>
          <a:ext cx="6191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10</xdr:row>
      <xdr:rowOff>85725</xdr:rowOff>
    </xdr:from>
    <xdr:to>
      <xdr:col>3</xdr:col>
      <xdr:colOff>857250</xdr:colOff>
      <xdr:row>10</xdr:row>
      <xdr:rowOff>819150</xdr:rowOff>
    </xdr:to>
    <xdr:pic>
      <xdr:nvPicPr>
        <xdr:cNvPr id="104780" name="Рисунок 14">
          <a:extLst>
            <a:ext uri="{FF2B5EF4-FFF2-40B4-BE49-F238E27FC236}">
              <a16:creationId xmlns="" xmlns:a16="http://schemas.microsoft.com/office/drawing/2014/main" id="{00000000-0008-0000-0200-00004C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4371975"/>
          <a:ext cx="676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11</xdr:row>
      <xdr:rowOff>47625</xdr:rowOff>
    </xdr:from>
    <xdr:to>
      <xdr:col>3</xdr:col>
      <xdr:colOff>933450</xdr:colOff>
      <xdr:row>11</xdr:row>
      <xdr:rowOff>847725</xdr:rowOff>
    </xdr:to>
    <xdr:pic>
      <xdr:nvPicPr>
        <xdr:cNvPr id="104781" name="Рисунок 15">
          <a:extLst>
            <a:ext uri="{FF2B5EF4-FFF2-40B4-BE49-F238E27FC236}">
              <a16:creationId xmlns="" xmlns:a16="http://schemas.microsoft.com/office/drawing/2014/main" id="{00000000-0008-0000-0200-00004D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219700"/>
          <a:ext cx="8286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36</xdr:row>
      <xdr:rowOff>38100</xdr:rowOff>
    </xdr:from>
    <xdr:to>
      <xdr:col>3</xdr:col>
      <xdr:colOff>619125</xdr:colOff>
      <xdr:row>36</xdr:row>
      <xdr:rowOff>866775</xdr:rowOff>
    </xdr:to>
    <xdr:pic>
      <xdr:nvPicPr>
        <xdr:cNvPr id="104782" name="Рисунок 77">
          <a:extLst>
            <a:ext uri="{FF2B5EF4-FFF2-40B4-BE49-F238E27FC236}">
              <a16:creationId xmlns="" xmlns:a16="http://schemas.microsoft.com/office/drawing/2014/main" id="{00000000-0008-0000-0200-00004E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305300" y="25107900"/>
          <a:ext cx="219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38</xdr:row>
      <xdr:rowOff>38100</xdr:rowOff>
    </xdr:from>
    <xdr:to>
      <xdr:col>3</xdr:col>
      <xdr:colOff>609600</xdr:colOff>
      <xdr:row>38</xdr:row>
      <xdr:rowOff>866775</xdr:rowOff>
    </xdr:to>
    <xdr:pic>
      <xdr:nvPicPr>
        <xdr:cNvPr id="104783" name="Рисунок 30">
          <a:extLst>
            <a:ext uri="{FF2B5EF4-FFF2-40B4-BE49-F238E27FC236}">
              <a16:creationId xmlns="" xmlns:a16="http://schemas.microsoft.com/office/drawing/2014/main" id="{00000000-0008-0000-0200-00004F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6631900"/>
          <a:ext cx="2095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40</xdr:row>
      <xdr:rowOff>28575</xdr:rowOff>
    </xdr:from>
    <xdr:to>
      <xdr:col>3</xdr:col>
      <xdr:colOff>619125</xdr:colOff>
      <xdr:row>40</xdr:row>
      <xdr:rowOff>857250</xdr:rowOff>
    </xdr:to>
    <xdr:pic>
      <xdr:nvPicPr>
        <xdr:cNvPr id="104784" name="Рисунок 81">
          <a:extLst>
            <a:ext uri="{FF2B5EF4-FFF2-40B4-BE49-F238E27FC236}">
              <a16:creationId xmlns="" xmlns:a16="http://schemas.microsoft.com/office/drawing/2014/main" id="{00000000-0008-0000-0200-000050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8413075"/>
          <a:ext cx="219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42</xdr:row>
      <xdr:rowOff>38100</xdr:rowOff>
    </xdr:from>
    <xdr:to>
      <xdr:col>3</xdr:col>
      <xdr:colOff>619125</xdr:colOff>
      <xdr:row>42</xdr:row>
      <xdr:rowOff>866775</xdr:rowOff>
    </xdr:to>
    <xdr:pic>
      <xdr:nvPicPr>
        <xdr:cNvPr id="104785" name="Рисунок 2">
          <a:extLst>
            <a:ext uri="{FF2B5EF4-FFF2-40B4-BE49-F238E27FC236}">
              <a16:creationId xmlns="" xmlns:a16="http://schemas.microsoft.com/office/drawing/2014/main" id="{00000000-0008-0000-0200-000051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30213300"/>
          <a:ext cx="2286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43</xdr:row>
      <xdr:rowOff>38100</xdr:rowOff>
    </xdr:from>
    <xdr:to>
      <xdr:col>3</xdr:col>
      <xdr:colOff>619125</xdr:colOff>
      <xdr:row>43</xdr:row>
      <xdr:rowOff>866775</xdr:rowOff>
    </xdr:to>
    <xdr:pic>
      <xdr:nvPicPr>
        <xdr:cNvPr id="104786" name="Рисунок 43460">
          <a:extLst>
            <a:ext uri="{FF2B5EF4-FFF2-40B4-BE49-F238E27FC236}">
              <a16:creationId xmlns="" xmlns:a16="http://schemas.microsoft.com/office/drawing/2014/main" id="{00000000-0008-0000-0200-000052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305300" y="31108650"/>
          <a:ext cx="219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45</xdr:row>
      <xdr:rowOff>38100</xdr:rowOff>
    </xdr:from>
    <xdr:to>
      <xdr:col>3</xdr:col>
      <xdr:colOff>619125</xdr:colOff>
      <xdr:row>45</xdr:row>
      <xdr:rowOff>866775</xdr:rowOff>
    </xdr:to>
    <xdr:pic>
      <xdr:nvPicPr>
        <xdr:cNvPr id="104787" name="Рисунок 43461">
          <a:extLst>
            <a:ext uri="{FF2B5EF4-FFF2-40B4-BE49-F238E27FC236}">
              <a16:creationId xmlns="" xmlns:a16="http://schemas.microsoft.com/office/drawing/2014/main" id="{00000000-0008-0000-0200-000053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32899350"/>
          <a:ext cx="219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47</xdr:row>
      <xdr:rowOff>38100</xdr:rowOff>
    </xdr:from>
    <xdr:to>
      <xdr:col>3</xdr:col>
      <xdr:colOff>619125</xdr:colOff>
      <xdr:row>47</xdr:row>
      <xdr:rowOff>866775</xdr:rowOff>
    </xdr:to>
    <xdr:pic>
      <xdr:nvPicPr>
        <xdr:cNvPr id="104788" name="Рисунок 43463">
          <a:extLst>
            <a:ext uri="{FF2B5EF4-FFF2-40B4-BE49-F238E27FC236}">
              <a16:creationId xmlns="" xmlns:a16="http://schemas.microsoft.com/office/drawing/2014/main" id="{00000000-0008-0000-0200-000054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34690050"/>
          <a:ext cx="219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49</xdr:row>
      <xdr:rowOff>28575</xdr:rowOff>
    </xdr:from>
    <xdr:to>
      <xdr:col>3</xdr:col>
      <xdr:colOff>619125</xdr:colOff>
      <xdr:row>49</xdr:row>
      <xdr:rowOff>857250</xdr:rowOff>
    </xdr:to>
    <xdr:pic>
      <xdr:nvPicPr>
        <xdr:cNvPr id="104789" name="Рисунок 43465">
          <a:extLst>
            <a:ext uri="{FF2B5EF4-FFF2-40B4-BE49-F238E27FC236}">
              <a16:creationId xmlns="" xmlns:a16="http://schemas.microsoft.com/office/drawing/2014/main" id="{00000000-0008-0000-0200-000055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36471225"/>
          <a:ext cx="219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51</xdr:row>
      <xdr:rowOff>38100</xdr:rowOff>
    </xdr:from>
    <xdr:to>
      <xdr:col>3</xdr:col>
      <xdr:colOff>619125</xdr:colOff>
      <xdr:row>51</xdr:row>
      <xdr:rowOff>866775</xdr:rowOff>
    </xdr:to>
    <xdr:pic>
      <xdr:nvPicPr>
        <xdr:cNvPr id="104790" name="Рисунок 43467">
          <a:extLst>
            <a:ext uri="{FF2B5EF4-FFF2-40B4-BE49-F238E27FC236}">
              <a16:creationId xmlns="" xmlns:a16="http://schemas.microsoft.com/office/drawing/2014/main" id="{00000000-0008-0000-0200-000056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38271450"/>
          <a:ext cx="219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62</xdr:row>
      <xdr:rowOff>66675</xdr:rowOff>
    </xdr:from>
    <xdr:to>
      <xdr:col>3</xdr:col>
      <xdr:colOff>657225</xdr:colOff>
      <xdr:row>62</xdr:row>
      <xdr:rowOff>819150</xdr:rowOff>
    </xdr:to>
    <xdr:pic>
      <xdr:nvPicPr>
        <xdr:cNvPr id="104791" name="Рисунок 43474">
          <a:extLst>
            <a:ext uri="{FF2B5EF4-FFF2-40B4-BE49-F238E27FC236}">
              <a16:creationId xmlns="" xmlns:a16="http://schemas.microsoft.com/office/drawing/2014/main" id="{00000000-0008-0000-0200-000057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46777275"/>
          <a:ext cx="3048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64</xdr:row>
      <xdr:rowOff>57150</xdr:rowOff>
    </xdr:from>
    <xdr:to>
      <xdr:col>3</xdr:col>
      <xdr:colOff>657225</xdr:colOff>
      <xdr:row>64</xdr:row>
      <xdr:rowOff>819150</xdr:rowOff>
    </xdr:to>
    <xdr:pic>
      <xdr:nvPicPr>
        <xdr:cNvPr id="104792" name="Рисунок 43476">
          <a:extLst>
            <a:ext uri="{FF2B5EF4-FFF2-40B4-BE49-F238E27FC236}">
              <a16:creationId xmlns="" xmlns:a16="http://schemas.microsoft.com/office/drawing/2014/main" id="{00000000-0008-0000-0200-000058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48558450"/>
          <a:ext cx="304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66</xdr:row>
      <xdr:rowOff>57150</xdr:rowOff>
    </xdr:from>
    <xdr:to>
      <xdr:col>3</xdr:col>
      <xdr:colOff>666750</xdr:colOff>
      <xdr:row>66</xdr:row>
      <xdr:rowOff>819150</xdr:rowOff>
    </xdr:to>
    <xdr:pic>
      <xdr:nvPicPr>
        <xdr:cNvPr id="104793" name="Рисунок 43478">
          <a:extLst>
            <a:ext uri="{FF2B5EF4-FFF2-40B4-BE49-F238E27FC236}">
              <a16:creationId xmlns="" xmlns:a16="http://schemas.microsoft.com/office/drawing/2014/main" id="{00000000-0008-0000-0200-000059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50349150"/>
          <a:ext cx="3143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68</xdr:row>
      <xdr:rowOff>76200</xdr:rowOff>
    </xdr:from>
    <xdr:to>
      <xdr:col>3</xdr:col>
      <xdr:colOff>666750</xdr:colOff>
      <xdr:row>68</xdr:row>
      <xdr:rowOff>828675</xdr:rowOff>
    </xdr:to>
    <xdr:pic>
      <xdr:nvPicPr>
        <xdr:cNvPr id="104794" name="Рисунок 43480">
          <a:extLst>
            <a:ext uri="{FF2B5EF4-FFF2-40B4-BE49-F238E27FC236}">
              <a16:creationId xmlns="" xmlns:a16="http://schemas.microsoft.com/office/drawing/2014/main" id="{00000000-0008-0000-0200-00005A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52158900"/>
          <a:ext cx="3143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76</xdr:row>
      <xdr:rowOff>114300</xdr:rowOff>
    </xdr:from>
    <xdr:to>
      <xdr:col>3</xdr:col>
      <xdr:colOff>742950</xdr:colOff>
      <xdr:row>76</xdr:row>
      <xdr:rowOff>838200</xdr:rowOff>
    </xdr:to>
    <xdr:pic>
      <xdr:nvPicPr>
        <xdr:cNvPr id="104795" name="Рисунок 114">
          <a:extLst>
            <a:ext uri="{FF2B5EF4-FFF2-40B4-BE49-F238E27FC236}">
              <a16:creationId xmlns="" xmlns:a16="http://schemas.microsoft.com/office/drawing/2014/main" id="{00000000-0008-0000-0200-00005B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57969150"/>
          <a:ext cx="4000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78</xdr:row>
      <xdr:rowOff>95250</xdr:rowOff>
    </xdr:from>
    <xdr:to>
      <xdr:col>3</xdr:col>
      <xdr:colOff>742950</xdr:colOff>
      <xdr:row>78</xdr:row>
      <xdr:rowOff>809625</xdr:rowOff>
    </xdr:to>
    <xdr:pic>
      <xdr:nvPicPr>
        <xdr:cNvPr id="104796" name="Рисунок 117">
          <a:extLst>
            <a:ext uri="{FF2B5EF4-FFF2-40B4-BE49-F238E27FC236}">
              <a16:creationId xmlns="" xmlns:a16="http://schemas.microsoft.com/office/drawing/2014/main" id="{00000000-0008-0000-0200-00005C9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59740800"/>
          <a:ext cx="3905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161924</xdr:colOff>
      <xdr:row>35</xdr:row>
      <xdr:rowOff>381000</xdr:rowOff>
    </xdr:from>
    <xdr:to>
      <xdr:col>3</xdr:col>
      <xdr:colOff>1152524</xdr:colOff>
      <xdr:row>38</xdr:row>
      <xdr:rowOff>76200</xdr:rowOff>
    </xdr:to>
    <xdr:pic>
      <xdr:nvPicPr>
        <xdr:cNvPr id="102640" name="Рисунок 29" descr="Ящик.emf">
          <a:extLst>
            <a:ext uri="{FF2B5EF4-FFF2-40B4-BE49-F238E27FC236}">
              <a16:creationId xmlns="" xmlns:a16="http://schemas.microsoft.com/office/drawing/2014/main" id="{00000000-0008-0000-0300-0000F09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4" y="13540154"/>
          <a:ext cx="990600" cy="926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68037</xdr:colOff>
      <xdr:row>29</xdr:row>
      <xdr:rowOff>161925</xdr:rowOff>
    </xdr:from>
    <xdr:to>
      <xdr:col>3</xdr:col>
      <xdr:colOff>1230087</xdr:colOff>
      <xdr:row>32</xdr:row>
      <xdr:rowOff>219074</xdr:rowOff>
    </xdr:to>
    <xdr:pic>
      <xdr:nvPicPr>
        <xdr:cNvPr id="102641" name="Рисунок 2">
          <a:extLst>
            <a:ext uri="{FF2B5EF4-FFF2-40B4-BE49-F238E27FC236}">
              <a16:creationId xmlns="" xmlns:a16="http://schemas.microsoft.com/office/drawing/2014/main" id="{00000000-0008-0000-0300-0000F19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8037" y="11510282"/>
          <a:ext cx="1162050" cy="1036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35169</xdr:colOff>
      <xdr:row>33</xdr:row>
      <xdr:rowOff>28575</xdr:rowOff>
    </xdr:from>
    <xdr:to>
      <xdr:col>3</xdr:col>
      <xdr:colOff>1270698</xdr:colOff>
      <xdr:row>33</xdr:row>
      <xdr:rowOff>210016</xdr:rowOff>
    </xdr:to>
    <xdr:pic>
      <xdr:nvPicPr>
        <xdr:cNvPr id="102642" name="Рисунок 3">
          <a:extLst>
            <a:ext uri="{FF2B5EF4-FFF2-40B4-BE49-F238E27FC236}">
              <a16:creationId xmlns="" xmlns:a16="http://schemas.microsoft.com/office/drawing/2014/main" id="{00000000-0008-0000-0300-0000F29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5169" y="12616229"/>
          <a:ext cx="1235529" cy="181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66676</xdr:colOff>
      <xdr:row>4</xdr:row>
      <xdr:rowOff>219075</xdr:rowOff>
    </xdr:from>
    <xdr:to>
      <xdr:col>3</xdr:col>
      <xdr:colOff>1238251</xdr:colOff>
      <xdr:row>7</xdr:row>
      <xdr:rowOff>95251</xdr:rowOff>
    </xdr:to>
    <xdr:pic>
      <xdr:nvPicPr>
        <xdr:cNvPr id="102643" name="Рисунок 5">
          <a:extLst>
            <a:ext uri="{FF2B5EF4-FFF2-40B4-BE49-F238E27FC236}">
              <a16:creationId xmlns="" xmlns:a16="http://schemas.microsoft.com/office/drawing/2014/main" id="{00000000-0008-0000-0300-0000F39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6" y="1307646"/>
          <a:ext cx="1171575" cy="855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507547</xdr:colOff>
      <xdr:row>13</xdr:row>
      <xdr:rowOff>76200</xdr:rowOff>
    </xdr:from>
    <xdr:to>
      <xdr:col>3</xdr:col>
      <xdr:colOff>879022</xdr:colOff>
      <xdr:row>14</xdr:row>
      <xdr:rowOff>266701</xdr:rowOff>
    </xdr:to>
    <xdr:pic>
      <xdr:nvPicPr>
        <xdr:cNvPr id="102644" name="Рисунок 6">
          <a:extLst>
            <a:ext uri="{FF2B5EF4-FFF2-40B4-BE49-F238E27FC236}">
              <a16:creationId xmlns="" xmlns:a16="http://schemas.microsoft.com/office/drawing/2014/main" id="{00000000-0008-0000-0300-0000F49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7547" y="6308271"/>
          <a:ext cx="371475" cy="51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61233</xdr:colOff>
      <xdr:row>15</xdr:row>
      <xdr:rowOff>238125</xdr:rowOff>
    </xdr:from>
    <xdr:to>
      <xdr:col>3</xdr:col>
      <xdr:colOff>1261383</xdr:colOff>
      <xdr:row>18</xdr:row>
      <xdr:rowOff>228601</xdr:rowOff>
    </xdr:to>
    <xdr:pic>
      <xdr:nvPicPr>
        <xdr:cNvPr id="102645" name="Рисунок 7">
          <a:extLst>
            <a:ext uri="{FF2B5EF4-FFF2-40B4-BE49-F238E27FC236}">
              <a16:creationId xmlns="" xmlns:a16="http://schemas.microsoft.com/office/drawing/2014/main" id="{00000000-0008-0000-0300-0000F59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1233" y="7123339"/>
          <a:ext cx="1200150" cy="970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93890</xdr:colOff>
      <xdr:row>19</xdr:row>
      <xdr:rowOff>171450</xdr:rowOff>
    </xdr:from>
    <xdr:to>
      <xdr:col>3</xdr:col>
      <xdr:colOff>1265465</xdr:colOff>
      <xdr:row>22</xdr:row>
      <xdr:rowOff>200024</xdr:rowOff>
    </xdr:to>
    <xdr:pic>
      <xdr:nvPicPr>
        <xdr:cNvPr id="102646" name="Рисунок 8">
          <a:extLst>
            <a:ext uri="{FF2B5EF4-FFF2-40B4-BE49-F238E27FC236}">
              <a16:creationId xmlns="" xmlns:a16="http://schemas.microsoft.com/office/drawing/2014/main" id="{00000000-0008-0000-0300-0000F69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3890" y="8362950"/>
          <a:ext cx="1171575" cy="926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72118</xdr:colOff>
      <xdr:row>24</xdr:row>
      <xdr:rowOff>47625</xdr:rowOff>
    </xdr:from>
    <xdr:to>
      <xdr:col>3</xdr:col>
      <xdr:colOff>1264563</xdr:colOff>
      <xdr:row>27</xdr:row>
      <xdr:rowOff>190499</xdr:rowOff>
    </xdr:to>
    <xdr:pic>
      <xdr:nvPicPr>
        <xdr:cNvPr id="102647" name="Рисунок 9">
          <a:extLst>
            <a:ext uri="{FF2B5EF4-FFF2-40B4-BE49-F238E27FC236}">
              <a16:creationId xmlns="" xmlns:a16="http://schemas.microsoft.com/office/drawing/2014/main" id="{00000000-0008-0000-0300-0000F79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2118" y="9763125"/>
          <a:ext cx="1192445" cy="1122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127908</xdr:colOff>
      <xdr:row>8</xdr:row>
      <xdr:rowOff>247650</xdr:rowOff>
    </xdr:from>
    <xdr:to>
      <xdr:col>3</xdr:col>
      <xdr:colOff>1204233</xdr:colOff>
      <xdr:row>8</xdr:row>
      <xdr:rowOff>628650</xdr:rowOff>
    </xdr:to>
    <xdr:pic>
      <xdr:nvPicPr>
        <xdr:cNvPr id="102648" name="Рисунок 10">
          <a:extLst>
            <a:ext uri="{FF2B5EF4-FFF2-40B4-BE49-F238E27FC236}">
              <a16:creationId xmlns="" xmlns:a16="http://schemas.microsoft.com/office/drawing/2014/main" id="{00000000-0008-0000-0300-0000F89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908" y="2642507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346983</xdr:colOff>
      <xdr:row>9</xdr:row>
      <xdr:rowOff>38100</xdr:rowOff>
    </xdr:from>
    <xdr:to>
      <xdr:col>3</xdr:col>
      <xdr:colOff>994683</xdr:colOff>
      <xdr:row>9</xdr:row>
      <xdr:rowOff>866775</xdr:rowOff>
    </xdr:to>
    <xdr:pic>
      <xdr:nvPicPr>
        <xdr:cNvPr id="102649" name="Рисунок 11">
          <a:extLst>
            <a:ext uri="{FF2B5EF4-FFF2-40B4-BE49-F238E27FC236}">
              <a16:creationId xmlns="" xmlns:a16="http://schemas.microsoft.com/office/drawing/2014/main" id="{00000000-0008-0000-0300-0000F99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983" y="3331029"/>
          <a:ext cx="647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359229</xdr:colOff>
      <xdr:row>10</xdr:row>
      <xdr:rowOff>133350</xdr:rowOff>
    </xdr:from>
    <xdr:to>
      <xdr:col>3</xdr:col>
      <xdr:colOff>1054554</xdr:colOff>
      <xdr:row>10</xdr:row>
      <xdr:rowOff>809625</xdr:rowOff>
    </xdr:to>
    <xdr:pic>
      <xdr:nvPicPr>
        <xdr:cNvPr id="102650" name="Рисунок 12">
          <a:extLst>
            <a:ext uri="{FF2B5EF4-FFF2-40B4-BE49-F238E27FC236}">
              <a16:creationId xmlns="" xmlns:a16="http://schemas.microsoft.com/office/drawing/2014/main" id="{00000000-0008-0000-0300-0000FA9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229" y="4324350"/>
          <a:ext cx="6953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61233</xdr:colOff>
      <xdr:row>11</xdr:row>
      <xdr:rowOff>114300</xdr:rowOff>
    </xdr:from>
    <xdr:to>
      <xdr:col>3</xdr:col>
      <xdr:colOff>1261383</xdr:colOff>
      <xdr:row>11</xdr:row>
      <xdr:rowOff>762000</xdr:rowOff>
    </xdr:to>
    <xdr:pic>
      <xdr:nvPicPr>
        <xdr:cNvPr id="102651" name="Рисунок 13">
          <a:extLst>
            <a:ext uri="{FF2B5EF4-FFF2-40B4-BE49-F238E27FC236}">
              <a16:creationId xmlns="" xmlns:a16="http://schemas.microsoft.com/office/drawing/2014/main" id="{00000000-0008-0000-0300-0000FB9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1233" y="5203371"/>
          <a:ext cx="1200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6</xdr:row>
      <xdr:rowOff>57150</xdr:rowOff>
    </xdr:from>
    <xdr:to>
      <xdr:col>3</xdr:col>
      <xdr:colOff>714375</xdr:colOff>
      <xdr:row>6</xdr:row>
      <xdr:rowOff>866775</xdr:rowOff>
    </xdr:to>
    <xdr:pic>
      <xdr:nvPicPr>
        <xdr:cNvPr id="94117" name="Рисунок 6">
          <a:extLst>
            <a:ext uri="{FF2B5EF4-FFF2-40B4-BE49-F238E27FC236}">
              <a16:creationId xmlns="" xmlns:a16="http://schemas.microsoft.com/office/drawing/2014/main" id="{00000000-0008-0000-0400-0000A56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2638425"/>
          <a:ext cx="2952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7</xdr:row>
      <xdr:rowOff>57150</xdr:rowOff>
    </xdr:from>
    <xdr:to>
      <xdr:col>3</xdr:col>
      <xdr:colOff>685800</xdr:colOff>
      <xdr:row>7</xdr:row>
      <xdr:rowOff>866775</xdr:rowOff>
    </xdr:to>
    <xdr:pic>
      <xdr:nvPicPr>
        <xdr:cNvPr id="94118" name="Рисунок 7">
          <a:extLst>
            <a:ext uri="{FF2B5EF4-FFF2-40B4-BE49-F238E27FC236}">
              <a16:creationId xmlns="" xmlns:a16="http://schemas.microsoft.com/office/drawing/2014/main" id="{00000000-0008-0000-0400-0000A66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3533775"/>
          <a:ext cx="2476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8</xdr:row>
      <xdr:rowOff>57150</xdr:rowOff>
    </xdr:from>
    <xdr:to>
      <xdr:col>3</xdr:col>
      <xdr:colOff>733425</xdr:colOff>
      <xdr:row>8</xdr:row>
      <xdr:rowOff>857250</xdr:rowOff>
    </xdr:to>
    <xdr:pic>
      <xdr:nvPicPr>
        <xdr:cNvPr id="94119" name="Рисунок 8">
          <a:extLst>
            <a:ext uri="{FF2B5EF4-FFF2-40B4-BE49-F238E27FC236}">
              <a16:creationId xmlns="" xmlns:a16="http://schemas.microsoft.com/office/drawing/2014/main" id="{00000000-0008-0000-0400-0000A76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4429125"/>
          <a:ext cx="342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10</xdr:row>
      <xdr:rowOff>57150</xdr:rowOff>
    </xdr:from>
    <xdr:to>
      <xdr:col>3</xdr:col>
      <xdr:colOff>638175</xdr:colOff>
      <xdr:row>10</xdr:row>
      <xdr:rowOff>847725</xdr:rowOff>
    </xdr:to>
    <xdr:pic>
      <xdr:nvPicPr>
        <xdr:cNvPr id="94120" name="Рисунок 9">
          <a:extLst>
            <a:ext uri="{FF2B5EF4-FFF2-40B4-BE49-F238E27FC236}">
              <a16:creationId xmlns="" xmlns:a16="http://schemas.microsoft.com/office/drawing/2014/main" id="{00000000-0008-0000-0400-0000A86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5524500"/>
          <a:ext cx="1524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514350</xdr:colOff>
      <xdr:row>11</xdr:row>
      <xdr:rowOff>57150</xdr:rowOff>
    </xdr:from>
    <xdr:to>
      <xdr:col>3</xdr:col>
      <xdr:colOff>619125</xdr:colOff>
      <xdr:row>11</xdr:row>
      <xdr:rowOff>847725</xdr:rowOff>
    </xdr:to>
    <xdr:pic>
      <xdr:nvPicPr>
        <xdr:cNvPr id="94121" name="Рисунок 10">
          <a:extLst>
            <a:ext uri="{FF2B5EF4-FFF2-40B4-BE49-F238E27FC236}">
              <a16:creationId xmlns="" xmlns:a16="http://schemas.microsoft.com/office/drawing/2014/main" id="{00000000-0008-0000-0400-0000A96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641985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13</xdr:row>
      <xdr:rowOff>114300</xdr:rowOff>
    </xdr:from>
    <xdr:to>
      <xdr:col>3</xdr:col>
      <xdr:colOff>638175</xdr:colOff>
      <xdr:row>13</xdr:row>
      <xdr:rowOff>800100</xdr:rowOff>
    </xdr:to>
    <xdr:pic>
      <xdr:nvPicPr>
        <xdr:cNvPr id="94122" name="Рисунок 12">
          <a:extLst>
            <a:ext uri="{FF2B5EF4-FFF2-40B4-BE49-F238E27FC236}">
              <a16:creationId xmlns="" xmlns:a16="http://schemas.microsoft.com/office/drawing/2014/main" id="{00000000-0008-0000-0400-0000AA6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8267700"/>
          <a:ext cx="152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15</xdr:row>
      <xdr:rowOff>133350</xdr:rowOff>
    </xdr:from>
    <xdr:to>
      <xdr:col>3</xdr:col>
      <xdr:colOff>676275</xdr:colOff>
      <xdr:row>15</xdr:row>
      <xdr:rowOff>809625</xdr:rowOff>
    </xdr:to>
    <xdr:pic>
      <xdr:nvPicPr>
        <xdr:cNvPr id="94123" name="Рисунок 14">
          <a:extLst>
            <a:ext uri="{FF2B5EF4-FFF2-40B4-BE49-F238E27FC236}">
              <a16:creationId xmlns="" xmlns:a16="http://schemas.microsoft.com/office/drawing/2014/main" id="{00000000-0008-0000-0400-0000AB6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0077450"/>
          <a:ext cx="2190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17</xdr:row>
      <xdr:rowOff>114300</xdr:rowOff>
    </xdr:from>
    <xdr:to>
      <xdr:col>3</xdr:col>
      <xdr:colOff>781050</xdr:colOff>
      <xdr:row>17</xdr:row>
      <xdr:rowOff>790575</xdr:rowOff>
    </xdr:to>
    <xdr:pic>
      <xdr:nvPicPr>
        <xdr:cNvPr id="94124" name="Рисунок 1">
          <a:extLst>
            <a:ext uri="{FF2B5EF4-FFF2-40B4-BE49-F238E27FC236}">
              <a16:creationId xmlns="" xmlns:a16="http://schemas.microsoft.com/office/drawing/2014/main" id="{00000000-0008-0000-0400-0000AC6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486275" y="11849100"/>
          <a:ext cx="1524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17</xdr:row>
      <xdr:rowOff>114300</xdr:rowOff>
    </xdr:from>
    <xdr:to>
      <xdr:col>3</xdr:col>
      <xdr:colOff>485775</xdr:colOff>
      <xdr:row>17</xdr:row>
      <xdr:rowOff>800100</xdr:rowOff>
    </xdr:to>
    <xdr:pic>
      <xdr:nvPicPr>
        <xdr:cNvPr id="94125" name="Рисунок 22">
          <a:extLst>
            <a:ext uri="{FF2B5EF4-FFF2-40B4-BE49-F238E27FC236}">
              <a16:creationId xmlns="" xmlns:a16="http://schemas.microsoft.com/office/drawing/2014/main" id="{00000000-0008-0000-0400-0000AD6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11849100"/>
          <a:ext cx="1428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18</xdr:row>
      <xdr:rowOff>133350</xdr:rowOff>
    </xdr:from>
    <xdr:to>
      <xdr:col>3</xdr:col>
      <xdr:colOff>466725</xdr:colOff>
      <xdr:row>18</xdr:row>
      <xdr:rowOff>809625</xdr:rowOff>
    </xdr:to>
    <xdr:pic>
      <xdr:nvPicPr>
        <xdr:cNvPr id="94126" name="Рисунок 2">
          <a:extLst>
            <a:ext uri="{FF2B5EF4-FFF2-40B4-BE49-F238E27FC236}">
              <a16:creationId xmlns="" xmlns:a16="http://schemas.microsoft.com/office/drawing/2014/main" id="{00000000-0008-0000-0400-0000AE6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2763500"/>
          <a:ext cx="2000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638175</xdr:colOff>
      <xdr:row>18</xdr:row>
      <xdr:rowOff>133350</xdr:rowOff>
    </xdr:from>
    <xdr:to>
      <xdr:col>3</xdr:col>
      <xdr:colOff>847725</xdr:colOff>
      <xdr:row>18</xdr:row>
      <xdr:rowOff>809625</xdr:rowOff>
    </xdr:to>
    <xdr:pic>
      <xdr:nvPicPr>
        <xdr:cNvPr id="94127" name="Рисунок 24">
          <a:extLst>
            <a:ext uri="{FF2B5EF4-FFF2-40B4-BE49-F238E27FC236}">
              <a16:creationId xmlns="" xmlns:a16="http://schemas.microsoft.com/office/drawing/2014/main" id="{00000000-0008-0000-0400-0000AF6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495800" y="12763500"/>
          <a:ext cx="2095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4</xdr:row>
      <xdr:rowOff>133350</xdr:rowOff>
    </xdr:from>
    <xdr:to>
      <xdr:col>3</xdr:col>
      <xdr:colOff>847725</xdr:colOff>
      <xdr:row>4</xdr:row>
      <xdr:rowOff>781050</xdr:rowOff>
    </xdr:to>
    <xdr:pic>
      <xdr:nvPicPr>
        <xdr:cNvPr id="94128" name="Рисунок 3">
          <a:extLst>
            <a:ext uri="{FF2B5EF4-FFF2-40B4-BE49-F238E27FC236}">
              <a16:creationId xmlns="" xmlns:a16="http://schemas.microsoft.com/office/drawing/2014/main" id="{00000000-0008-0000-0400-0000B06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923925"/>
          <a:ext cx="5619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5</xdr:row>
      <xdr:rowOff>104775</xdr:rowOff>
    </xdr:from>
    <xdr:to>
      <xdr:col>3</xdr:col>
      <xdr:colOff>819150</xdr:colOff>
      <xdr:row>5</xdr:row>
      <xdr:rowOff>819150</xdr:rowOff>
    </xdr:to>
    <xdr:pic>
      <xdr:nvPicPr>
        <xdr:cNvPr id="94129" name="Рисунок 4">
          <a:extLst>
            <a:ext uri="{FF2B5EF4-FFF2-40B4-BE49-F238E27FC236}">
              <a16:creationId xmlns="" xmlns:a16="http://schemas.microsoft.com/office/drawing/2014/main" id="{00000000-0008-0000-0400-0000B16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1790700"/>
          <a:ext cx="5143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504825</xdr:colOff>
      <xdr:row>12</xdr:row>
      <xdr:rowOff>57150</xdr:rowOff>
    </xdr:from>
    <xdr:to>
      <xdr:col>3</xdr:col>
      <xdr:colOff>619125</xdr:colOff>
      <xdr:row>12</xdr:row>
      <xdr:rowOff>847725</xdr:rowOff>
    </xdr:to>
    <xdr:pic>
      <xdr:nvPicPr>
        <xdr:cNvPr id="94130" name="Рисунок 27">
          <a:extLst>
            <a:ext uri="{FF2B5EF4-FFF2-40B4-BE49-F238E27FC236}">
              <a16:creationId xmlns="" xmlns:a16="http://schemas.microsoft.com/office/drawing/2014/main" id="{00000000-0008-0000-0400-0000B26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315200"/>
          <a:ext cx="1143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14</xdr:row>
      <xdr:rowOff>104775</xdr:rowOff>
    </xdr:from>
    <xdr:to>
      <xdr:col>3</xdr:col>
      <xdr:colOff>638175</xdr:colOff>
      <xdr:row>14</xdr:row>
      <xdr:rowOff>790575</xdr:rowOff>
    </xdr:to>
    <xdr:pic>
      <xdr:nvPicPr>
        <xdr:cNvPr id="94131" name="Рисунок 13">
          <a:extLst>
            <a:ext uri="{FF2B5EF4-FFF2-40B4-BE49-F238E27FC236}">
              <a16:creationId xmlns="" xmlns:a16="http://schemas.microsoft.com/office/drawing/2014/main" id="{00000000-0008-0000-0400-0000B36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9153525"/>
          <a:ext cx="152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16</xdr:row>
      <xdr:rowOff>133350</xdr:rowOff>
    </xdr:from>
    <xdr:to>
      <xdr:col>3</xdr:col>
      <xdr:colOff>676275</xdr:colOff>
      <xdr:row>16</xdr:row>
      <xdr:rowOff>809625</xdr:rowOff>
    </xdr:to>
    <xdr:pic>
      <xdr:nvPicPr>
        <xdr:cNvPr id="94132" name="Рисунок 15">
          <a:extLst>
            <a:ext uri="{FF2B5EF4-FFF2-40B4-BE49-F238E27FC236}">
              <a16:creationId xmlns="" xmlns:a16="http://schemas.microsoft.com/office/drawing/2014/main" id="{00000000-0008-0000-0400-0000B46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0972800"/>
          <a:ext cx="2190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257175</xdr:colOff>
      <xdr:row>3</xdr:row>
      <xdr:rowOff>76200</xdr:rowOff>
    </xdr:from>
    <xdr:to>
      <xdr:col>3</xdr:col>
      <xdr:colOff>781050</xdr:colOff>
      <xdr:row>3</xdr:row>
      <xdr:rowOff>809625</xdr:rowOff>
    </xdr:to>
    <xdr:pic>
      <xdr:nvPicPr>
        <xdr:cNvPr id="80886" name="Рисунок 1">
          <a:extLst>
            <a:ext uri="{FF2B5EF4-FFF2-40B4-BE49-F238E27FC236}">
              <a16:creationId xmlns="" xmlns:a16="http://schemas.microsoft.com/office/drawing/2014/main" id="{00000000-0008-0000-0500-0000F63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4875"/>
          <a:ext cx="5238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4</xdr:row>
      <xdr:rowOff>57150</xdr:rowOff>
    </xdr:from>
    <xdr:to>
      <xdr:col>3</xdr:col>
      <xdr:colOff>828675</xdr:colOff>
      <xdr:row>4</xdr:row>
      <xdr:rowOff>838200</xdr:rowOff>
    </xdr:to>
    <xdr:pic>
      <xdr:nvPicPr>
        <xdr:cNvPr id="80887" name="Рисунок 2">
          <a:extLst>
            <a:ext uri="{FF2B5EF4-FFF2-40B4-BE49-F238E27FC236}">
              <a16:creationId xmlns="" xmlns:a16="http://schemas.microsoft.com/office/drawing/2014/main" id="{00000000-0008-0000-0500-0000F73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1781175"/>
          <a:ext cx="6286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5</xdr:row>
      <xdr:rowOff>76200</xdr:rowOff>
    </xdr:from>
    <xdr:to>
      <xdr:col>3</xdr:col>
      <xdr:colOff>847725</xdr:colOff>
      <xdr:row>5</xdr:row>
      <xdr:rowOff>857250</xdr:rowOff>
    </xdr:to>
    <xdr:pic>
      <xdr:nvPicPr>
        <xdr:cNvPr id="80888" name="Рисунок 3">
          <a:extLst>
            <a:ext uri="{FF2B5EF4-FFF2-40B4-BE49-F238E27FC236}">
              <a16:creationId xmlns="" xmlns:a16="http://schemas.microsoft.com/office/drawing/2014/main" id="{00000000-0008-0000-0500-0000F83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2695575"/>
          <a:ext cx="666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6</xdr:row>
      <xdr:rowOff>57150</xdr:rowOff>
    </xdr:from>
    <xdr:to>
      <xdr:col>3</xdr:col>
      <xdr:colOff>866775</xdr:colOff>
      <xdr:row>6</xdr:row>
      <xdr:rowOff>838200</xdr:rowOff>
    </xdr:to>
    <xdr:pic>
      <xdr:nvPicPr>
        <xdr:cNvPr id="80889" name="Рисунок 4">
          <a:extLst>
            <a:ext uri="{FF2B5EF4-FFF2-40B4-BE49-F238E27FC236}">
              <a16:creationId xmlns="" xmlns:a16="http://schemas.microsoft.com/office/drawing/2014/main" id="{00000000-0008-0000-0500-0000F93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3571875"/>
          <a:ext cx="7048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7</xdr:row>
      <xdr:rowOff>85725</xdr:rowOff>
    </xdr:from>
    <xdr:to>
      <xdr:col>3</xdr:col>
      <xdr:colOff>933450</xdr:colOff>
      <xdr:row>8</xdr:row>
      <xdr:rowOff>390525</xdr:rowOff>
    </xdr:to>
    <xdr:pic>
      <xdr:nvPicPr>
        <xdr:cNvPr id="80890" name="Рисунок 5">
          <a:extLst>
            <a:ext uri="{FF2B5EF4-FFF2-40B4-BE49-F238E27FC236}">
              <a16:creationId xmlns="" xmlns:a16="http://schemas.microsoft.com/office/drawing/2014/main" id="{00000000-0008-0000-0500-0000FA3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4743450"/>
          <a:ext cx="7905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9</xdr:row>
      <xdr:rowOff>390525</xdr:rowOff>
    </xdr:from>
    <xdr:to>
      <xdr:col>3</xdr:col>
      <xdr:colOff>990600</xdr:colOff>
      <xdr:row>9</xdr:row>
      <xdr:rowOff>695325</xdr:rowOff>
    </xdr:to>
    <xdr:pic>
      <xdr:nvPicPr>
        <xdr:cNvPr id="80891" name="Рисунок 6">
          <a:extLst>
            <a:ext uri="{FF2B5EF4-FFF2-40B4-BE49-F238E27FC236}">
              <a16:creationId xmlns="" xmlns:a16="http://schemas.microsoft.com/office/drawing/2014/main" id="{00000000-0008-0000-0500-0000FB3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5695950"/>
          <a:ext cx="9620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10</xdr:row>
      <xdr:rowOff>390525</xdr:rowOff>
    </xdr:from>
    <xdr:to>
      <xdr:col>3</xdr:col>
      <xdr:colOff>971550</xdr:colOff>
      <xdr:row>10</xdr:row>
      <xdr:rowOff>685800</xdr:rowOff>
    </xdr:to>
    <xdr:pic>
      <xdr:nvPicPr>
        <xdr:cNvPr id="80892" name="Рисунок 7">
          <a:extLst>
            <a:ext uri="{FF2B5EF4-FFF2-40B4-BE49-F238E27FC236}">
              <a16:creationId xmlns="" xmlns:a16="http://schemas.microsoft.com/office/drawing/2014/main" id="{00000000-0008-0000-0500-0000FC3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6591300"/>
          <a:ext cx="9429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123827</xdr:colOff>
      <xdr:row>3</xdr:row>
      <xdr:rowOff>85665</xdr:rowOff>
    </xdr:from>
    <xdr:to>
      <xdr:col>3</xdr:col>
      <xdr:colOff>838201</xdr:colOff>
      <xdr:row>3</xdr:row>
      <xdr:rowOff>890474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7" y="1152465"/>
          <a:ext cx="714374" cy="804809"/>
        </a:xfrm>
        <a:prstGeom prst="rect">
          <a:avLst/>
        </a:prstGeom>
      </xdr:spPr>
    </xdr:pic>
    <xdr:clientData/>
  </xdr:twoCellAnchor>
  <xdr:twoCellAnchor editAs="oneCell">
    <xdr:from>
      <xdr:col>3</xdr:col>
      <xdr:colOff>1121551</xdr:colOff>
      <xdr:row>3</xdr:row>
      <xdr:rowOff>45225</xdr:rowOff>
    </xdr:from>
    <xdr:to>
      <xdr:col>3</xdr:col>
      <xdr:colOff>1854806</xdr:colOff>
      <xdr:row>3</xdr:row>
      <xdr:rowOff>945225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801" y="1112025"/>
          <a:ext cx="73325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61875</xdr:colOff>
      <xdr:row>4</xdr:row>
      <xdr:rowOff>190500</xdr:rowOff>
    </xdr:from>
    <xdr:to>
      <xdr:col>3</xdr:col>
      <xdr:colOff>920456</xdr:colOff>
      <xdr:row>4</xdr:row>
      <xdr:rowOff>838050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125" y="2228850"/>
          <a:ext cx="858581" cy="647550"/>
        </a:xfrm>
        <a:prstGeom prst="rect">
          <a:avLst/>
        </a:prstGeom>
      </xdr:spPr>
    </xdr:pic>
    <xdr:clientData/>
  </xdr:twoCellAnchor>
  <xdr:twoCellAnchor editAs="oneCell">
    <xdr:from>
      <xdr:col>3</xdr:col>
      <xdr:colOff>1107226</xdr:colOff>
      <xdr:row>4</xdr:row>
      <xdr:rowOff>170224</xdr:rowOff>
    </xdr:from>
    <xdr:to>
      <xdr:col>3</xdr:col>
      <xdr:colOff>1981199</xdr:colOff>
      <xdr:row>4</xdr:row>
      <xdr:rowOff>892800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0476" y="2208574"/>
          <a:ext cx="873973" cy="722576"/>
        </a:xfrm>
        <a:prstGeom prst="rect">
          <a:avLst/>
        </a:prstGeom>
      </xdr:spPr>
    </xdr:pic>
    <xdr:clientData/>
  </xdr:twoCellAnchor>
  <xdr:twoCellAnchor editAs="oneCell">
    <xdr:from>
      <xdr:col>3</xdr:col>
      <xdr:colOff>66600</xdr:colOff>
      <xdr:row>5</xdr:row>
      <xdr:rowOff>161924</xdr:rowOff>
    </xdr:from>
    <xdr:to>
      <xdr:col>3</xdr:col>
      <xdr:colOff>917936</xdr:colOff>
      <xdr:row>5</xdr:row>
      <xdr:rowOff>890399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850" y="3171824"/>
          <a:ext cx="851336" cy="728475"/>
        </a:xfrm>
        <a:prstGeom prst="rect">
          <a:avLst/>
        </a:prstGeom>
      </xdr:spPr>
    </xdr:pic>
    <xdr:clientData/>
  </xdr:twoCellAnchor>
  <xdr:twoCellAnchor editAs="oneCell">
    <xdr:from>
      <xdr:col>3</xdr:col>
      <xdr:colOff>1178625</xdr:colOff>
      <xdr:row>5</xdr:row>
      <xdr:rowOff>171449</xdr:rowOff>
    </xdr:from>
    <xdr:to>
      <xdr:col>3</xdr:col>
      <xdr:colOff>2041097</xdr:colOff>
      <xdr:row>5</xdr:row>
      <xdr:rowOff>916574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875" y="3181349"/>
          <a:ext cx="862472" cy="745125"/>
        </a:xfrm>
        <a:prstGeom prst="rect">
          <a:avLst/>
        </a:prstGeom>
      </xdr:spPr>
    </xdr:pic>
    <xdr:clientData/>
  </xdr:twoCellAnchor>
  <xdr:twoCellAnchor editAs="oneCell">
    <xdr:from>
      <xdr:col>3</xdr:col>
      <xdr:colOff>61801</xdr:colOff>
      <xdr:row>6</xdr:row>
      <xdr:rowOff>142874</xdr:rowOff>
    </xdr:from>
    <xdr:to>
      <xdr:col>3</xdr:col>
      <xdr:colOff>965668</xdr:colOff>
      <xdr:row>6</xdr:row>
      <xdr:rowOff>828449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051" y="4124324"/>
          <a:ext cx="903867" cy="685575"/>
        </a:xfrm>
        <a:prstGeom prst="rect">
          <a:avLst/>
        </a:prstGeom>
      </xdr:spPr>
    </xdr:pic>
    <xdr:clientData/>
  </xdr:twoCellAnchor>
  <xdr:twoCellAnchor editAs="oneCell">
    <xdr:from>
      <xdr:col>3</xdr:col>
      <xdr:colOff>1126200</xdr:colOff>
      <xdr:row>6</xdr:row>
      <xdr:rowOff>180975</xdr:rowOff>
    </xdr:from>
    <xdr:to>
      <xdr:col>3</xdr:col>
      <xdr:colOff>2107070</xdr:colOff>
      <xdr:row>6</xdr:row>
      <xdr:rowOff>930825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9450" y="4162425"/>
          <a:ext cx="980870" cy="749850"/>
        </a:xfrm>
        <a:prstGeom prst="rect">
          <a:avLst/>
        </a:prstGeom>
      </xdr:spPr>
    </xdr:pic>
    <xdr:clientData/>
  </xdr:twoCellAnchor>
  <xdr:twoCellAnchor editAs="oneCell">
    <xdr:from>
      <xdr:col>3</xdr:col>
      <xdr:colOff>1123800</xdr:colOff>
      <xdr:row>7</xdr:row>
      <xdr:rowOff>257174</xdr:rowOff>
    </xdr:from>
    <xdr:to>
      <xdr:col>3</xdr:col>
      <xdr:colOff>2010867</xdr:colOff>
      <xdr:row>7</xdr:row>
      <xdr:rowOff>760049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050" y="5210174"/>
          <a:ext cx="887067" cy="502875"/>
        </a:xfrm>
        <a:prstGeom prst="rect">
          <a:avLst/>
        </a:prstGeom>
      </xdr:spPr>
    </xdr:pic>
    <xdr:clientData/>
  </xdr:twoCellAnchor>
  <xdr:twoCellAnchor editAs="oneCell">
    <xdr:from>
      <xdr:col>3</xdr:col>
      <xdr:colOff>121276</xdr:colOff>
      <xdr:row>7</xdr:row>
      <xdr:rowOff>219074</xdr:rowOff>
    </xdr:from>
    <xdr:to>
      <xdr:col>3</xdr:col>
      <xdr:colOff>956991</xdr:colOff>
      <xdr:row>7</xdr:row>
      <xdr:rowOff>738599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4526" y="5172074"/>
          <a:ext cx="835715" cy="519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37"/>
  <sheetViews>
    <sheetView showGridLines="0" zoomScaleNormal="100" zoomScaleSheetLayoutView="90" zoomScalePageLayoutView="85" workbookViewId="0">
      <selection activeCell="H10" sqref="H10"/>
    </sheetView>
  </sheetViews>
  <sheetFormatPr defaultColWidth="11.5703125" defaultRowHeight="15" x14ac:dyDescent="0.2"/>
  <cols>
    <col min="1" max="1" width="12.28515625" style="152" customWidth="1"/>
    <col min="2" max="2" width="21.85546875" style="153" customWidth="1"/>
    <col min="3" max="3" width="16.7109375" style="152" customWidth="1"/>
    <col min="4" max="4" width="26.7109375" style="154" customWidth="1"/>
    <col min="5" max="5" width="11.140625" style="155" customWidth="1"/>
    <col min="6" max="6" width="11.140625" style="154" customWidth="1"/>
    <col min="7" max="16384" width="11.5703125" style="154"/>
  </cols>
  <sheetData>
    <row r="1" spans="1:7" x14ac:dyDescent="0.2">
      <c r="A1" s="182"/>
      <c r="B1" s="183"/>
      <c r="C1" s="183"/>
      <c r="D1" s="444" t="s">
        <v>999</v>
      </c>
      <c r="E1"/>
      <c r="F1"/>
      <c r="G1"/>
    </row>
    <row r="2" spans="1:7" x14ac:dyDescent="0.2">
      <c r="A2" s="182"/>
      <c r="B2" s="183"/>
      <c r="C2" s="183"/>
      <c r="D2" s="444" t="s">
        <v>1000</v>
      </c>
      <c r="E2"/>
      <c r="F2"/>
      <c r="G2"/>
    </row>
    <row r="3" spans="1:7" x14ac:dyDescent="0.2">
      <c r="A3" s="182"/>
      <c r="B3" s="183"/>
      <c r="C3" s="183"/>
      <c r="D3" s="444" t="s">
        <v>1001</v>
      </c>
      <c r="E3"/>
      <c r="F3"/>
      <c r="G3"/>
    </row>
    <row r="4" spans="1:7" x14ac:dyDescent="0.2">
      <c r="A4" s="184"/>
      <c r="B4" s="184"/>
      <c r="C4" s="184"/>
      <c r="D4" s="445" t="s">
        <v>1002</v>
      </c>
      <c r="E4"/>
      <c r="F4"/>
      <c r="G4"/>
    </row>
    <row r="5" spans="1:7" x14ac:dyDescent="0.2">
      <c r="A5" s="184"/>
      <c r="B5" s="184"/>
      <c r="C5" s="184"/>
      <c r="D5" s="446" t="s">
        <v>1003</v>
      </c>
      <c r="E5"/>
      <c r="F5"/>
      <c r="G5"/>
    </row>
    <row r="6" spans="1:7" x14ac:dyDescent="0.2">
      <c r="A6" s="185"/>
      <c r="B6" s="185"/>
      <c r="C6" s="185"/>
      <c r="D6" s="185"/>
      <c r="E6" s="154"/>
      <c r="F6" s="185"/>
    </row>
    <row r="7" spans="1:7" x14ac:dyDescent="0.2">
      <c r="A7" s="183"/>
      <c r="B7" s="183"/>
      <c r="C7" s="186"/>
      <c r="D7" s="184"/>
      <c r="E7" s="154"/>
      <c r="F7" s="187" t="s">
        <v>982</v>
      </c>
    </row>
    <row r="8" spans="1:7" x14ac:dyDescent="0.2">
      <c r="A8" s="156"/>
      <c r="B8" s="156"/>
      <c r="C8" s="156"/>
      <c r="D8" s="156"/>
      <c r="E8" s="156"/>
      <c r="F8" s="157"/>
    </row>
    <row r="9" spans="1:7" ht="19.5" thickBot="1" x14ac:dyDescent="0.25">
      <c r="A9" s="321" t="s">
        <v>857</v>
      </c>
      <c r="B9" s="321"/>
      <c r="C9" s="321"/>
      <c r="D9" s="321"/>
      <c r="E9" s="321"/>
      <c r="F9" s="321"/>
    </row>
    <row r="10" spans="1:7" ht="15.75" thickBot="1" x14ac:dyDescent="0.25">
      <c r="A10" s="322" t="s">
        <v>332</v>
      </c>
      <c r="B10" s="323"/>
      <c r="C10" s="323"/>
      <c r="D10" s="323"/>
      <c r="E10" s="323"/>
      <c r="F10" s="324"/>
    </row>
    <row r="11" spans="1:7" x14ac:dyDescent="0.2">
      <c r="A11" s="327" t="s">
        <v>198</v>
      </c>
      <c r="B11" s="328"/>
      <c r="C11" s="328"/>
      <c r="D11" s="328"/>
      <c r="E11" s="328"/>
      <c r="F11" s="329"/>
    </row>
    <row r="12" spans="1:7" x14ac:dyDescent="0.2">
      <c r="A12" s="327" t="s">
        <v>221</v>
      </c>
      <c r="B12" s="328"/>
      <c r="C12" s="328"/>
      <c r="D12" s="328"/>
      <c r="E12" s="328"/>
      <c r="F12" s="329"/>
    </row>
    <row r="13" spans="1:7" x14ac:dyDescent="0.2">
      <c r="A13" s="327" t="s">
        <v>874</v>
      </c>
      <c r="B13" s="328"/>
      <c r="C13" s="328"/>
      <c r="D13" s="328"/>
      <c r="E13" s="328"/>
      <c r="F13" s="329"/>
    </row>
    <row r="14" spans="1:7" ht="28.5" customHeight="1" x14ac:dyDescent="0.2">
      <c r="A14" s="332" t="s">
        <v>940</v>
      </c>
      <c r="B14" s="333"/>
      <c r="C14" s="333"/>
      <c r="D14" s="333"/>
      <c r="E14" s="333"/>
      <c r="F14" s="334"/>
    </row>
    <row r="15" spans="1:7" x14ac:dyDescent="0.2">
      <c r="A15" s="327" t="s">
        <v>331</v>
      </c>
      <c r="B15" s="328"/>
      <c r="C15" s="328"/>
      <c r="D15" s="328"/>
      <c r="E15" s="328"/>
      <c r="F15" s="329"/>
    </row>
    <row r="16" spans="1:7" x14ac:dyDescent="0.2">
      <c r="A16" s="327" t="s">
        <v>869</v>
      </c>
      <c r="B16" s="328"/>
      <c r="C16" s="328"/>
      <c r="D16" s="328"/>
      <c r="E16" s="328"/>
      <c r="F16" s="329"/>
    </row>
    <row r="17" spans="1:7" x14ac:dyDescent="0.2">
      <c r="A17" s="158" t="s">
        <v>856</v>
      </c>
      <c r="B17" s="159"/>
      <c r="C17" s="159"/>
      <c r="D17" s="159"/>
      <c r="E17" s="159"/>
      <c r="F17" s="160"/>
    </row>
    <row r="18" spans="1:7" x14ac:dyDescent="0.25">
      <c r="A18" s="335" t="s">
        <v>870</v>
      </c>
      <c r="B18" s="336"/>
      <c r="C18" s="336"/>
      <c r="D18" s="336"/>
      <c r="E18" s="336"/>
      <c r="F18" s="337"/>
    </row>
    <row r="19" spans="1:7" x14ac:dyDescent="0.25">
      <c r="A19" s="335" t="s">
        <v>871</v>
      </c>
      <c r="B19" s="336"/>
      <c r="C19" s="336"/>
      <c r="D19" s="336"/>
      <c r="E19" s="336"/>
      <c r="F19" s="337"/>
    </row>
    <row r="20" spans="1:7" x14ac:dyDescent="0.2">
      <c r="A20" s="338" t="s">
        <v>873</v>
      </c>
      <c r="B20" s="339"/>
      <c r="C20" s="339"/>
      <c r="D20" s="339"/>
      <c r="E20" s="339"/>
      <c r="F20" s="340"/>
    </row>
    <row r="21" spans="1:7" ht="15.75" thickBot="1" x14ac:dyDescent="0.25">
      <c r="A21" s="341" t="s">
        <v>872</v>
      </c>
      <c r="B21" s="342"/>
      <c r="C21" s="342"/>
      <c r="D21" s="342"/>
      <c r="E21" s="342"/>
      <c r="F21" s="343"/>
    </row>
    <row r="22" spans="1:7" ht="15.75" thickBot="1" x14ac:dyDescent="0.3">
      <c r="A22" s="331" t="s">
        <v>333</v>
      </c>
      <c r="B22" s="331"/>
      <c r="C22" s="331"/>
      <c r="D22" s="331"/>
      <c r="E22" s="331"/>
      <c r="F22" s="331"/>
    </row>
    <row r="23" spans="1:7" ht="45.75" thickBot="1" x14ac:dyDescent="0.25">
      <c r="A23" s="188" t="s">
        <v>0</v>
      </c>
      <c r="B23" s="189" t="s">
        <v>1</v>
      </c>
      <c r="C23" s="189" t="s">
        <v>858</v>
      </c>
      <c r="D23" s="189" t="s">
        <v>3</v>
      </c>
      <c r="E23" s="161" t="s">
        <v>859</v>
      </c>
      <c r="F23" s="162" t="s">
        <v>860</v>
      </c>
    </row>
    <row r="24" spans="1:7" ht="27.75" customHeight="1" x14ac:dyDescent="0.2">
      <c r="A24" s="163" t="s">
        <v>197</v>
      </c>
      <c r="B24" s="164" t="s">
        <v>5</v>
      </c>
      <c r="C24" s="165" t="s">
        <v>861</v>
      </c>
      <c r="D24" s="325"/>
      <c r="E24" s="166">
        <f>Таблица!F4</f>
        <v>13183.300000000001</v>
      </c>
      <c r="F24" s="167">
        <f>Таблица!G4</f>
        <v>13531.7</v>
      </c>
    </row>
    <row r="25" spans="1:7" ht="27.75" customHeight="1" x14ac:dyDescent="0.2">
      <c r="A25" s="168" t="s">
        <v>196</v>
      </c>
      <c r="B25" s="169" t="s">
        <v>5</v>
      </c>
      <c r="C25" s="170" t="s">
        <v>862</v>
      </c>
      <c r="D25" s="326"/>
      <c r="E25" s="171">
        <f>Таблица!F5</f>
        <v>13556.4</v>
      </c>
      <c r="F25" s="172">
        <f>Таблица!G5</f>
        <v>13921.7</v>
      </c>
    </row>
    <row r="26" spans="1:7" ht="27.75" customHeight="1" x14ac:dyDescent="0.2">
      <c r="A26" s="168" t="s">
        <v>195</v>
      </c>
      <c r="B26" s="169" t="s">
        <v>5</v>
      </c>
      <c r="C26" s="170" t="s">
        <v>863</v>
      </c>
      <c r="D26" s="326"/>
      <c r="E26" s="171">
        <f>Таблица!F6</f>
        <v>13566.800000000001</v>
      </c>
      <c r="F26" s="172">
        <f>Таблица!G6</f>
        <v>14033.5</v>
      </c>
    </row>
    <row r="27" spans="1:7" ht="27.75" customHeight="1" x14ac:dyDescent="0.2">
      <c r="A27" s="168" t="s">
        <v>194</v>
      </c>
      <c r="B27" s="169" t="s">
        <v>5</v>
      </c>
      <c r="C27" s="170" t="s">
        <v>864</v>
      </c>
      <c r="D27" s="326"/>
      <c r="E27" s="171">
        <f>Таблица!F7</f>
        <v>13976.300000000001</v>
      </c>
      <c r="F27" s="172">
        <f>Таблица!G7</f>
        <v>14378</v>
      </c>
      <c r="G27" s="154" t="s">
        <v>293</v>
      </c>
    </row>
    <row r="28" spans="1:7" ht="87.75" customHeight="1" x14ac:dyDescent="0.2">
      <c r="A28" s="168" t="s">
        <v>193</v>
      </c>
      <c r="B28" s="169" t="s">
        <v>6</v>
      </c>
      <c r="C28" s="170" t="s">
        <v>865</v>
      </c>
      <c r="D28" s="173"/>
      <c r="E28" s="171">
        <f>Таблица!F8</f>
        <v>14955.2</v>
      </c>
      <c r="F28" s="172">
        <f>Таблица!G8</f>
        <v>15356.9</v>
      </c>
    </row>
    <row r="29" spans="1:7" ht="87.75" customHeight="1" x14ac:dyDescent="0.2">
      <c r="A29" s="168" t="s">
        <v>192</v>
      </c>
      <c r="B29" s="169" t="s">
        <v>7</v>
      </c>
      <c r="C29" s="170" t="s">
        <v>865</v>
      </c>
      <c r="D29" s="173"/>
      <c r="E29" s="171">
        <f>Таблица!F9</f>
        <v>14955.2</v>
      </c>
      <c r="F29" s="172">
        <f>Таблица!G9</f>
        <v>15356.9</v>
      </c>
    </row>
    <row r="30" spans="1:7" ht="87.75" customHeight="1" x14ac:dyDescent="0.2">
      <c r="A30" s="168" t="s">
        <v>191</v>
      </c>
      <c r="B30" s="169" t="s">
        <v>6</v>
      </c>
      <c r="C30" s="170" t="s">
        <v>866</v>
      </c>
      <c r="D30" s="173"/>
      <c r="E30" s="171">
        <f>Таблица!F10</f>
        <v>14167.4</v>
      </c>
      <c r="F30" s="172">
        <f>Таблица!G10</f>
        <v>14634.1</v>
      </c>
    </row>
    <row r="31" spans="1:7" ht="87.75" customHeight="1" x14ac:dyDescent="0.2">
      <c r="A31" s="168" t="s">
        <v>190</v>
      </c>
      <c r="B31" s="169" t="s">
        <v>7</v>
      </c>
      <c r="C31" s="170" t="s">
        <v>866</v>
      </c>
      <c r="D31" s="174"/>
      <c r="E31" s="171">
        <f>Таблица!F11</f>
        <v>14167.4</v>
      </c>
      <c r="F31" s="172">
        <f>Таблица!G11</f>
        <v>14634.1</v>
      </c>
    </row>
    <row r="32" spans="1:7" ht="87.75" customHeight="1" x14ac:dyDescent="0.2">
      <c r="A32" s="168" t="s">
        <v>189</v>
      </c>
      <c r="B32" s="169" t="s">
        <v>321</v>
      </c>
      <c r="C32" s="170" t="s">
        <v>867</v>
      </c>
      <c r="D32" s="174"/>
      <c r="E32" s="171">
        <f>Таблица!F12</f>
        <v>17604.600000000002</v>
      </c>
      <c r="F32" s="172">
        <f>Таблица!G12</f>
        <v>18071.3</v>
      </c>
    </row>
    <row r="33" spans="1:6" ht="87.75" customHeight="1" x14ac:dyDescent="0.2">
      <c r="A33" s="168" t="s">
        <v>188</v>
      </c>
      <c r="B33" s="169" t="s">
        <v>322</v>
      </c>
      <c r="C33" s="170" t="s">
        <v>867</v>
      </c>
      <c r="D33" s="174"/>
      <c r="E33" s="171">
        <f>Таблица!F13</f>
        <v>17604.600000000002</v>
      </c>
      <c r="F33" s="172">
        <f>Таблица!G13</f>
        <v>18071.3</v>
      </c>
    </row>
    <row r="34" spans="1:6" ht="87.75" customHeight="1" x14ac:dyDescent="0.2">
      <c r="A34" s="168" t="s">
        <v>187</v>
      </c>
      <c r="B34" s="169" t="s">
        <v>321</v>
      </c>
      <c r="C34" s="170" t="s">
        <v>868</v>
      </c>
      <c r="D34" s="174"/>
      <c r="E34" s="171">
        <f>Таблица!F14</f>
        <v>18774.600000000002</v>
      </c>
      <c r="F34" s="172">
        <f>Таблица!G14</f>
        <v>19176.3</v>
      </c>
    </row>
    <row r="35" spans="1:6" ht="87.75" customHeight="1" thickBot="1" x14ac:dyDescent="0.25">
      <c r="A35" s="175" t="s">
        <v>186</v>
      </c>
      <c r="B35" s="176" t="s">
        <v>322</v>
      </c>
      <c r="C35" s="177" t="s">
        <v>868</v>
      </c>
      <c r="D35" s="178"/>
      <c r="E35" s="179">
        <f>Таблица!F15</f>
        <v>18774.600000000002</v>
      </c>
      <c r="F35" s="180">
        <f>Таблица!G15</f>
        <v>19176.3</v>
      </c>
    </row>
    <row r="36" spans="1:6" s="181" customFormat="1" x14ac:dyDescent="0.2">
      <c r="A36" s="344" t="s">
        <v>319</v>
      </c>
      <c r="B36" s="344"/>
      <c r="C36" s="344"/>
      <c r="D36" s="344"/>
      <c r="E36" s="344"/>
      <c r="F36" s="344"/>
    </row>
    <row r="37" spans="1:6" s="181" customFormat="1" x14ac:dyDescent="0.2">
      <c r="A37" s="330" t="s">
        <v>320</v>
      </c>
      <c r="B37" s="330"/>
      <c r="C37" s="330"/>
      <c r="D37" s="330"/>
      <c r="E37" s="330"/>
      <c r="F37" s="154"/>
    </row>
  </sheetData>
  <sheetProtection password="E7C5" sheet="1" objects="1" scenarios="1" selectLockedCells="1" selectUnlockedCells="1"/>
  <mergeCells count="16">
    <mergeCell ref="A37:E37"/>
    <mergeCell ref="A22:F22"/>
    <mergeCell ref="A14:F14"/>
    <mergeCell ref="A15:F15"/>
    <mergeCell ref="A16:F16"/>
    <mergeCell ref="A18:F18"/>
    <mergeCell ref="A19:F19"/>
    <mergeCell ref="A20:F20"/>
    <mergeCell ref="A21:F21"/>
    <mergeCell ref="A36:F36"/>
    <mergeCell ref="A9:F9"/>
    <mergeCell ref="A10:F10"/>
    <mergeCell ref="D24:D27"/>
    <mergeCell ref="A11:F11"/>
    <mergeCell ref="A12:F12"/>
    <mergeCell ref="A13:F13"/>
  </mergeCells>
  <pageMargins left="0" right="0" top="0" bottom="0" header="0" footer="0"/>
  <pageSetup paperSize="9" orientation="portrait" useFirstPageNumber="1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42"/>
  <sheetViews>
    <sheetView showGridLines="0" zoomScaleNormal="100" zoomScaleSheetLayoutView="85" zoomScalePageLayoutView="85" workbookViewId="0">
      <selection activeCell="A13" sqref="A13:XFD13"/>
    </sheetView>
  </sheetViews>
  <sheetFormatPr defaultColWidth="11.5703125" defaultRowHeight="15" x14ac:dyDescent="0.2"/>
  <cols>
    <col min="1" max="1" width="12.7109375" style="226" customWidth="1"/>
    <col min="2" max="2" width="22.140625" style="225" customWidth="1"/>
    <col min="3" max="3" width="14.7109375" style="226" customWidth="1"/>
    <col min="4" max="4" width="21.85546875" style="190" customWidth="1"/>
    <col min="5" max="5" width="12.7109375" style="227" customWidth="1"/>
    <col min="6" max="6" width="12.7109375" style="190" customWidth="1"/>
    <col min="7" max="16384" width="11.5703125" style="190"/>
  </cols>
  <sheetData>
    <row r="1" spans="1:6" ht="19.5" thickBot="1" x14ac:dyDescent="0.25">
      <c r="A1" s="345" t="s">
        <v>857</v>
      </c>
      <c r="B1" s="346"/>
      <c r="C1" s="346"/>
      <c r="D1" s="346"/>
      <c r="E1" s="346"/>
      <c r="F1" s="347"/>
    </row>
    <row r="2" spans="1:6" ht="15.75" thickBot="1" x14ac:dyDescent="0.25">
      <c r="A2" s="258"/>
      <c r="B2" s="259"/>
      <c r="C2" s="259"/>
      <c r="D2" s="348" t="str">
        <f>'Столы на металлокаркасе'!F7</f>
        <v>Измененен: 09.09.2024</v>
      </c>
      <c r="E2" s="348"/>
      <c r="F2" s="349"/>
    </row>
    <row r="3" spans="1:6" ht="43.5" customHeight="1" thickBot="1" x14ac:dyDescent="0.25">
      <c r="A3" s="191" t="s">
        <v>0</v>
      </c>
      <c r="B3" s="192" t="s">
        <v>1</v>
      </c>
      <c r="C3" s="192" t="s">
        <v>858</v>
      </c>
      <c r="D3" s="192" t="s">
        <v>3</v>
      </c>
      <c r="E3" s="260" t="s">
        <v>859</v>
      </c>
      <c r="F3" s="261" t="s">
        <v>200</v>
      </c>
    </row>
    <row r="4" spans="1:6" ht="15.75" thickBot="1" x14ac:dyDescent="0.25">
      <c r="A4" s="350" t="s">
        <v>334</v>
      </c>
      <c r="B4" s="351"/>
      <c r="C4" s="351"/>
      <c r="D4" s="351"/>
      <c r="E4" s="351"/>
      <c r="F4" s="352"/>
    </row>
    <row r="5" spans="1:6" ht="30.75" customHeight="1" x14ac:dyDescent="0.2">
      <c r="A5" s="193" t="s">
        <v>49</v>
      </c>
      <c r="B5" s="194" t="s">
        <v>5</v>
      </c>
      <c r="C5" s="195" t="s">
        <v>875</v>
      </c>
      <c r="D5" s="353"/>
      <c r="E5" s="196">
        <f>Таблица!F17</f>
        <v>4735.9000000000005</v>
      </c>
      <c r="F5" s="197">
        <f>Таблица!G17</f>
        <v>5092.1000000000004</v>
      </c>
    </row>
    <row r="6" spans="1:6" ht="30.75" customHeight="1" x14ac:dyDescent="0.2">
      <c r="A6" s="198" t="s">
        <v>50</v>
      </c>
      <c r="B6" s="169" t="s">
        <v>5</v>
      </c>
      <c r="C6" s="199" t="s">
        <v>876</v>
      </c>
      <c r="D6" s="326"/>
      <c r="E6" s="200">
        <f>Таблица!F18</f>
        <v>4998.5</v>
      </c>
      <c r="F6" s="201">
        <f>Таблица!G18</f>
        <v>5374.2</v>
      </c>
    </row>
    <row r="7" spans="1:6" ht="30.75" customHeight="1" x14ac:dyDescent="0.2">
      <c r="A7" s="198" t="s">
        <v>51</v>
      </c>
      <c r="B7" s="169" t="s">
        <v>5</v>
      </c>
      <c r="C7" s="199" t="s">
        <v>877</v>
      </c>
      <c r="D7" s="326"/>
      <c r="E7" s="200">
        <f>Таблица!F19</f>
        <v>5326.1</v>
      </c>
      <c r="F7" s="201">
        <f>Таблица!G19</f>
        <v>5851.3</v>
      </c>
    </row>
    <row r="8" spans="1:6" ht="30.75" customHeight="1" x14ac:dyDescent="0.2">
      <c r="A8" s="198" t="s">
        <v>52</v>
      </c>
      <c r="B8" s="169" t="s">
        <v>5</v>
      </c>
      <c r="C8" s="199" t="s">
        <v>878</v>
      </c>
      <c r="D8" s="326"/>
      <c r="E8" s="200">
        <f>Таблица!F20</f>
        <v>5996.9000000000005</v>
      </c>
      <c r="F8" s="201">
        <f>Таблица!G20</f>
        <v>6539</v>
      </c>
    </row>
    <row r="9" spans="1:6" ht="30.75" customHeight="1" x14ac:dyDescent="0.2">
      <c r="A9" s="198" t="s">
        <v>53</v>
      </c>
      <c r="B9" s="169" t="s">
        <v>5</v>
      </c>
      <c r="C9" s="199" t="s">
        <v>879</v>
      </c>
      <c r="D9" s="354"/>
      <c r="E9" s="200">
        <f>Таблица!F21</f>
        <v>5085.6000000000004</v>
      </c>
      <c r="F9" s="201">
        <f>Таблица!G21</f>
        <v>5465.2</v>
      </c>
    </row>
    <row r="10" spans="1:6" ht="30.75" customHeight="1" x14ac:dyDescent="0.2">
      <c r="A10" s="198" t="s">
        <v>54</v>
      </c>
      <c r="B10" s="169" t="s">
        <v>5</v>
      </c>
      <c r="C10" s="199" t="s">
        <v>862</v>
      </c>
      <c r="D10" s="355"/>
      <c r="E10" s="200">
        <f>Таблица!F22</f>
        <v>5431.4000000000005</v>
      </c>
      <c r="F10" s="201">
        <f>Таблица!G22</f>
        <v>5847.4000000000005</v>
      </c>
    </row>
    <row r="11" spans="1:6" ht="30.75" customHeight="1" x14ac:dyDescent="0.2">
      <c r="A11" s="198" t="s">
        <v>55</v>
      </c>
      <c r="B11" s="169" t="s">
        <v>5</v>
      </c>
      <c r="C11" s="199" t="s">
        <v>863</v>
      </c>
      <c r="D11" s="355"/>
      <c r="E11" s="200">
        <f>Таблица!F23</f>
        <v>5874.7</v>
      </c>
      <c r="F11" s="201">
        <f>Таблица!G23</f>
        <v>6351.8</v>
      </c>
    </row>
    <row r="12" spans="1:6" ht="30.75" customHeight="1" x14ac:dyDescent="0.2">
      <c r="A12" s="198" t="s">
        <v>56</v>
      </c>
      <c r="B12" s="169" t="s">
        <v>5</v>
      </c>
      <c r="C12" s="199" t="s">
        <v>864</v>
      </c>
      <c r="D12" s="325"/>
      <c r="E12" s="200">
        <f>Таблица!F24</f>
        <v>6628.7</v>
      </c>
      <c r="F12" s="201">
        <f>Таблица!G24</f>
        <v>7114.9000000000005</v>
      </c>
    </row>
    <row r="13" spans="1:6" ht="30.75" customHeight="1" x14ac:dyDescent="0.2">
      <c r="A13" s="198" t="s">
        <v>57</v>
      </c>
      <c r="B13" s="169" t="s">
        <v>6</v>
      </c>
      <c r="C13" s="199" t="s">
        <v>865</v>
      </c>
      <c r="D13" s="360" t="s">
        <v>69</v>
      </c>
      <c r="E13" s="200">
        <f>Таблица!F25</f>
        <v>8083.4000000000005</v>
      </c>
      <c r="F13" s="201">
        <f>Таблица!G25</f>
        <v>8966.1</v>
      </c>
    </row>
    <row r="14" spans="1:6" ht="30.75" customHeight="1" x14ac:dyDescent="0.2">
      <c r="A14" s="198" t="s">
        <v>58</v>
      </c>
      <c r="B14" s="169" t="s">
        <v>7</v>
      </c>
      <c r="C14" s="199" t="s">
        <v>865</v>
      </c>
      <c r="D14" s="361"/>
      <c r="E14" s="200">
        <f>Таблица!F26</f>
        <v>8083.4000000000005</v>
      </c>
      <c r="F14" s="201">
        <f>Таблица!G26</f>
        <v>8966.1</v>
      </c>
    </row>
    <row r="15" spans="1:6" ht="30.75" customHeight="1" x14ac:dyDescent="0.2">
      <c r="A15" s="198" t="s">
        <v>59</v>
      </c>
      <c r="B15" s="169" t="s">
        <v>6</v>
      </c>
      <c r="C15" s="199" t="s">
        <v>866</v>
      </c>
      <c r="D15" s="361"/>
      <c r="E15" s="200">
        <f>Таблица!F27</f>
        <v>7495.8</v>
      </c>
      <c r="F15" s="201">
        <f>Таблица!G27</f>
        <v>8586.5</v>
      </c>
    </row>
    <row r="16" spans="1:6" ht="30.75" customHeight="1" x14ac:dyDescent="0.2">
      <c r="A16" s="198" t="s">
        <v>60</v>
      </c>
      <c r="B16" s="169" t="s">
        <v>7</v>
      </c>
      <c r="C16" s="199" t="s">
        <v>866</v>
      </c>
      <c r="D16" s="362"/>
      <c r="E16" s="200">
        <f>Таблица!F28</f>
        <v>7495.8</v>
      </c>
      <c r="F16" s="201">
        <f>Таблица!G28</f>
        <v>8586.5</v>
      </c>
    </row>
    <row r="17" spans="1:6" ht="30.75" customHeight="1" x14ac:dyDescent="0.2">
      <c r="A17" s="198" t="s">
        <v>61</v>
      </c>
      <c r="B17" s="169" t="s">
        <v>6</v>
      </c>
      <c r="C17" s="199" t="s">
        <v>867</v>
      </c>
      <c r="D17" s="360" t="s">
        <v>69</v>
      </c>
      <c r="E17" s="200">
        <f>Таблица!F29</f>
        <v>9618.7000000000007</v>
      </c>
      <c r="F17" s="201">
        <f>Таблица!G29</f>
        <v>10370.1</v>
      </c>
    </row>
    <row r="18" spans="1:6" ht="30.75" customHeight="1" x14ac:dyDescent="0.2">
      <c r="A18" s="198" t="s">
        <v>62</v>
      </c>
      <c r="B18" s="169" t="s">
        <v>7</v>
      </c>
      <c r="C18" s="199" t="s">
        <v>867</v>
      </c>
      <c r="D18" s="361"/>
      <c r="E18" s="200">
        <f>Таблица!F30</f>
        <v>9618.7000000000007</v>
      </c>
      <c r="F18" s="201">
        <f>Таблица!G30</f>
        <v>10370.1</v>
      </c>
    </row>
    <row r="19" spans="1:6" ht="30.75" customHeight="1" x14ac:dyDescent="0.2">
      <c r="A19" s="198" t="s">
        <v>63</v>
      </c>
      <c r="B19" s="169" t="s">
        <v>6</v>
      </c>
      <c r="C19" s="199" t="s">
        <v>868</v>
      </c>
      <c r="D19" s="361"/>
      <c r="E19" s="202">
        <f>Таблица!F31</f>
        <v>10355.800000000001</v>
      </c>
      <c r="F19" s="203">
        <f>Таблица!G31</f>
        <v>11479</v>
      </c>
    </row>
    <row r="20" spans="1:6" ht="30.75" customHeight="1" x14ac:dyDescent="0.2">
      <c r="A20" s="287" t="s">
        <v>64</v>
      </c>
      <c r="B20" s="288" t="s">
        <v>7</v>
      </c>
      <c r="C20" s="289" t="s">
        <v>868</v>
      </c>
      <c r="D20" s="362"/>
      <c r="E20" s="202">
        <f>Таблица!F32</f>
        <v>10355.800000000001</v>
      </c>
      <c r="F20" s="203">
        <f>Таблица!G32</f>
        <v>11479</v>
      </c>
    </row>
    <row r="21" spans="1:6" ht="70.5" customHeight="1" x14ac:dyDescent="0.2">
      <c r="A21" s="198" t="s">
        <v>266</v>
      </c>
      <c r="B21" s="204" t="s">
        <v>65</v>
      </c>
      <c r="C21" s="199" t="s">
        <v>880</v>
      </c>
      <c r="D21" s="174"/>
      <c r="E21" s="200">
        <f>Таблица!F33</f>
        <v>3815.5</v>
      </c>
      <c r="F21" s="201">
        <f>Таблица!G33</f>
        <v>4222.4000000000005</v>
      </c>
    </row>
    <row r="22" spans="1:6" ht="70.5" customHeight="1" thickBot="1" x14ac:dyDescent="0.25">
      <c r="A22" s="198" t="s">
        <v>297</v>
      </c>
      <c r="B22" s="204" t="s">
        <v>66</v>
      </c>
      <c r="C22" s="199" t="s">
        <v>879</v>
      </c>
      <c r="D22" s="174"/>
      <c r="E22" s="200">
        <f>Таблица!F34</f>
        <v>7095.4000000000005</v>
      </c>
      <c r="F22" s="201">
        <f>Таблица!G34</f>
        <v>7871.5</v>
      </c>
    </row>
    <row r="23" spans="1:6" ht="15.75" thickBot="1" x14ac:dyDescent="0.25">
      <c r="A23" s="350" t="s">
        <v>377</v>
      </c>
      <c r="B23" s="351"/>
      <c r="C23" s="351"/>
      <c r="D23" s="351"/>
      <c r="E23" s="351"/>
      <c r="F23" s="352"/>
    </row>
    <row r="24" spans="1:6" ht="17.25" customHeight="1" x14ac:dyDescent="0.2">
      <c r="A24" s="205" t="s">
        <v>106</v>
      </c>
      <c r="B24" s="194" t="s">
        <v>34</v>
      </c>
      <c r="C24" s="206" t="s">
        <v>881</v>
      </c>
      <c r="D24" s="363"/>
      <c r="E24" s="207">
        <f>Таблица!F36</f>
        <v>1805.7</v>
      </c>
      <c r="F24" s="197">
        <f>Таблица!G36</f>
        <v>2039.7</v>
      </c>
    </row>
    <row r="25" spans="1:6" ht="17.25" customHeight="1" x14ac:dyDescent="0.2">
      <c r="A25" s="208" t="s">
        <v>107</v>
      </c>
      <c r="B25" s="169" t="s">
        <v>34</v>
      </c>
      <c r="C25" s="209" t="s">
        <v>882</v>
      </c>
      <c r="D25" s="325"/>
      <c r="E25" s="210">
        <f>Таблица!F37</f>
        <v>1452.1000000000001</v>
      </c>
      <c r="F25" s="201">
        <f>Таблица!G37</f>
        <v>1660.1000000000001</v>
      </c>
    </row>
    <row r="26" spans="1:6" ht="17.25" customHeight="1" x14ac:dyDescent="0.2">
      <c r="A26" s="208" t="s">
        <v>294</v>
      </c>
      <c r="B26" s="169" t="s">
        <v>34</v>
      </c>
      <c r="C26" s="209" t="s">
        <v>883</v>
      </c>
      <c r="D26" s="354"/>
      <c r="E26" s="210">
        <f>Таблица!F38</f>
        <v>2056.6</v>
      </c>
      <c r="F26" s="201">
        <f>Таблица!G38</f>
        <v>2291.9</v>
      </c>
    </row>
    <row r="27" spans="1:6" ht="17.25" customHeight="1" x14ac:dyDescent="0.2">
      <c r="A27" s="208" t="s">
        <v>295</v>
      </c>
      <c r="B27" s="169" t="s">
        <v>34</v>
      </c>
      <c r="C27" s="209" t="s">
        <v>884</v>
      </c>
      <c r="D27" s="355"/>
      <c r="E27" s="210">
        <f>Таблица!F39</f>
        <v>1652.3</v>
      </c>
      <c r="F27" s="201">
        <f>Таблица!G39</f>
        <v>1834.3</v>
      </c>
    </row>
    <row r="28" spans="1:6" ht="17.25" customHeight="1" x14ac:dyDescent="0.2">
      <c r="A28" s="208" t="s">
        <v>296</v>
      </c>
      <c r="B28" s="169" t="s">
        <v>34</v>
      </c>
      <c r="C28" s="209" t="s">
        <v>885</v>
      </c>
      <c r="D28" s="325"/>
      <c r="E28" s="210">
        <f>Таблица!F40</f>
        <v>1992.9</v>
      </c>
      <c r="F28" s="201">
        <f>Таблица!G40</f>
        <v>2215.2000000000003</v>
      </c>
    </row>
    <row r="29" spans="1:6" ht="17.25" customHeight="1" x14ac:dyDescent="0.2">
      <c r="A29" s="208" t="s">
        <v>108</v>
      </c>
      <c r="B29" s="169" t="s">
        <v>34</v>
      </c>
      <c r="C29" s="209" t="s">
        <v>886</v>
      </c>
      <c r="D29" s="360"/>
      <c r="E29" s="210">
        <f>Таблица!F41</f>
        <v>2947.1</v>
      </c>
      <c r="F29" s="201">
        <f>Таблица!G41</f>
        <v>3209.7000000000003</v>
      </c>
    </row>
    <row r="30" spans="1:6" ht="17.25" customHeight="1" x14ac:dyDescent="0.2">
      <c r="A30" s="208" t="s">
        <v>109</v>
      </c>
      <c r="B30" s="169" t="s">
        <v>34</v>
      </c>
      <c r="C30" s="209" t="s">
        <v>887</v>
      </c>
      <c r="D30" s="361"/>
      <c r="E30" s="210">
        <f>Таблица!F42</f>
        <v>4065.1000000000004</v>
      </c>
      <c r="F30" s="201">
        <f>Таблица!G42</f>
        <v>4673.5</v>
      </c>
    </row>
    <row r="31" spans="1:6" ht="17.25" customHeight="1" x14ac:dyDescent="0.2">
      <c r="A31" s="208" t="s">
        <v>110</v>
      </c>
      <c r="B31" s="169" t="s">
        <v>34</v>
      </c>
      <c r="C31" s="209" t="s">
        <v>888</v>
      </c>
      <c r="D31" s="361"/>
      <c r="E31" s="210">
        <f>Таблица!F43</f>
        <v>3357.9</v>
      </c>
      <c r="F31" s="201">
        <f>Таблица!G43</f>
        <v>3646.5</v>
      </c>
    </row>
    <row r="32" spans="1:6" ht="17.25" customHeight="1" x14ac:dyDescent="0.2">
      <c r="A32" s="208" t="s">
        <v>111</v>
      </c>
      <c r="B32" s="169" t="s">
        <v>34</v>
      </c>
      <c r="C32" s="209" t="s">
        <v>889</v>
      </c>
      <c r="D32" s="361"/>
      <c r="E32" s="210">
        <f>Таблица!F44</f>
        <v>4265.3</v>
      </c>
      <c r="F32" s="201">
        <f>Таблица!G44</f>
        <v>4595.5</v>
      </c>
    </row>
    <row r="33" spans="1:6" ht="17.25" customHeight="1" x14ac:dyDescent="0.2">
      <c r="A33" s="208" t="s">
        <v>112</v>
      </c>
      <c r="B33" s="169" t="s">
        <v>34</v>
      </c>
      <c r="C33" s="209" t="s">
        <v>232</v>
      </c>
      <c r="D33" s="362"/>
      <c r="E33" s="210">
        <f>Таблица!F45</f>
        <v>2736.5</v>
      </c>
      <c r="F33" s="201">
        <f>Таблица!G45</f>
        <v>3229.2000000000003</v>
      </c>
    </row>
    <row r="34" spans="1:6" s="154" customFormat="1" ht="70.5" customHeight="1" thickBot="1" x14ac:dyDescent="0.25">
      <c r="A34" s="211" t="s">
        <v>150</v>
      </c>
      <c r="B34" s="176" t="s">
        <v>43</v>
      </c>
      <c r="C34" s="212" t="s">
        <v>151</v>
      </c>
      <c r="D34" s="178"/>
      <c r="E34" s="358">
        <f>Таблица!F46</f>
        <v>1383.2</v>
      </c>
      <c r="F34" s="359"/>
    </row>
    <row r="35" spans="1:6" ht="15.75" thickBot="1" x14ac:dyDescent="0.25">
      <c r="A35" s="350" t="s">
        <v>335</v>
      </c>
      <c r="B35" s="351"/>
      <c r="C35" s="351"/>
      <c r="D35" s="351"/>
      <c r="E35" s="351"/>
      <c r="F35" s="352"/>
    </row>
    <row r="36" spans="1:6" ht="70.5" customHeight="1" x14ac:dyDescent="0.2">
      <c r="A36" s="213" t="s">
        <v>67</v>
      </c>
      <c r="B36" s="214" t="s">
        <v>18</v>
      </c>
      <c r="C36" s="215" t="s">
        <v>890</v>
      </c>
      <c r="D36" s="216"/>
      <c r="E36" s="217">
        <f>Таблица!F48</f>
        <v>7650.5</v>
      </c>
      <c r="F36" s="218">
        <f>Таблица!G48</f>
        <v>8633.3000000000011</v>
      </c>
    </row>
    <row r="37" spans="1:6" ht="70.5" customHeight="1" x14ac:dyDescent="0.2">
      <c r="A37" s="198" t="s">
        <v>68</v>
      </c>
      <c r="B37" s="204" t="s">
        <v>18</v>
      </c>
      <c r="C37" s="199" t="s">
        <v>891</v>
      </c>
      <c r="D37" s="219"/>
      <c r="E37" s="200">
        <f>Таблица!F49</f>
        <v>8021</v>
      </c>
      <c r="F37" s="201">
        <f>Таблица!G49</f>
        <v>9048</v>
      </c>
    </row>
    <row r="38" spans="1:6" ht="70.5" customHeight="1" x14ac:dyDescent="0.2">
      <c r="A38" s="198" t="s">
        <v>309</v>
      </c>
      <c r="B38" s="204" t="s">
        <v>310</v>
      </c>
      <c r="C38" s="199" t="s">
        <v>892</v>
      </c>
      <c r="D38" s="174"/>
      <c r="E38" s="356">
        <f>Таблица!F188</f>
        <v>12206</v>
      </c>
      <c r="F38" s="357"/>
    </row>
    <row r="39" spans="1:6" ht="70.5" customHeight="1" x14ac:dyDescent="0.2">
      <c r="A39" s="198" t="s">
        <v>312</v>
      </c>
      <c r="B39" s="204" t="s">
        <v>313</v>
      </c>
      <c r="C39" s="199" t="s">
        <v>892</v>
      </c>
      <c r="D39" s="174"/>
      <c r="E39" s="356">
        <f>Таблица!F189</f>
        <v>13065</v>
      </c>
      <c r="F39" s="357"/>
    </row>
    <row r="40" spans="1:6" ht="70.5" customHeight="1" x14ac:dyDescent="0.2">
      <c r="A40" s="198" t="s">
        <v>314</v>
      </c>
      <c r="B40" s="204" t="s">
        <v>315</v>
      </c>
      <c r="C40" s="199" t="s">
        <v>891</v>
      </c>
      <c r="D40" s="174"/>
      <c r="E40" s="356">
        <f>Таблица!F190</f>
        <v>24244</v>
      </c>
      <c r="F40" s="357"/>
    </row>
    <row r="41" spans="1:6" ht="70.5" customHeight="1" thickBot="1" x14ac:dyDescent="0.25">
      <c r="A41" s="220" t="s">
        <v>317</v>
      </c>
      <c r="B41" s="221" t="s">
        <v>318</v>
      </c>
      <c r="C41" s="222" t="s">
        <v>891</v>
      </c>
      <c r="D41" s="223"/>
      <c r="E41" s="358">
        <f>Таблица!F191</f>
        <v>25935</v>
      </c>
      <c r="F41" s="359"/>
    </row>
    <row r="42" spans="1:6" ht="16.5" customHeight="1" x14ac:dyDescent="0.2">
      <c r="A42" s="224" t="s">
        <v>239</v>
      </c>
    </row>
  </sheetData>
  <sheetProtection password="E7C5" sheet="1" objects="1" scenarios="1" selectLockedCells="1" selectUnlockedCells="1"/>
  <mergeCells count="17">
    <mergeCell ref="E38:F38"/>
    <mergeCell ref="E40:F40"/>
    <mergeCell ref="E41:F41"/>
    <mergeCell ref="D13:D16"/>
    <mergeCell ref="D17:D20"/>
    <mergeCell ref="A35:F35"/>
    <mergeCell ref="A23:F23"/>
    <mergeCell ref="D24:D25"/>
    <mergeCell ref="D26:D28"/>
    <mergeCell ref="D29:D33"/>
    <mergeCell ref="E34:F34"/>
    <mergeCell ref="E39:F39"/>
    <mergeCell ref="A1:F1"/>
    <mergeCell ref="D2:F2"/>
    <mergeCell ref="A4:F4"/>
    <mergeCell ref="D5:D8"/>
    <mergeCell ref="D9:D12"/>
  </mergeCells>
  <pageMargins left="0.39370078740157483" right="0.39370078740157483" top="0.39370078740157483" bottom="0.39370078740157483" header="0.78740157480314965" footer="0.78740157480314965"/>
  <pageSetup paperSize="9" orientation="portrait" useFirstPageNumber="1" horizontalDpi="300" verticalDpi="300" r:id="rId1"/>
  <headerFooter alignWithMargins="0"/>
  <rowBreaks count="1" manualBreakCount="1">
    <brk id="2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80"/>
  <sheetViews>
    <sheetView showGridLines="0" zoomScale="85" zoomScaleNormal="85" zoomScaleSheetLayoutView="90" zoomScalePageLayoutView="85" workbookViewId="0">
      <selection activeCell="A79" sqref="A79"/>
    </sheetView>
  </sheetViews>
  <sheetFormatPr defaultColWidth="11.5703125" defaultRowHeight="15" x14ac:dyDescent="0.2"/>
  <cols>
    <col min="1" max="1" width="13" style="252" customWidth="1"/>
    <col min="2" max="2" width="29.140625" style="153" customWidth="1"/>
    <col min="3" max="3" width="14.7109375" style="252" customWidth="1"/>
    <col min="4" max="4" width="14.42578125" style="154" customWidth="1"/>
    <col min="5" max="6" width="12.85546875" style="253" customWidth="1"/>
    <col min="7" max="8" width="11.5703125" style="230"/>
    <col min="9" max="16384" width="11.5703125" style="154"/>
  </cols>
  <sheetData>
    <row r="1" spans="1:8" ht="19.5" thickBot="1" x14ac:dyDescent="0.25">
      <c r="A1" s="345" t="s">
        <v>857</v>
      </c>
      <c r="B1" s="346"/>
      <c r="C1" s="346"/>
      <c r="D1" s="346"/>
      <c r="E1" s="346"/>
      <c r="F1" s="347"/>
    </row>
    <row r="2" spans="1:8" ht="19.5" thickBot="1" x14ac:dyDescent="0.25">
      <c r="A2" s="228"/>
      <c r="B2" s="229"/>
      <c r="C2" s="229"/>
      <c r="D2" s="348" t="str">
        <f>'Столы на металлокаркасе'!F7</f>
        <v>Измененен: 09.09.2024</v>
      </c>
      <c r="E2" s="348"/>
      <c r="F2" s="349"/>
    </row>
    <row r="3" spans="1:8" s="153" customFormat="1" ht="45" customHeight="1" thickBot="1" x14ac:dyDescent="0.25">
      <c r="A3" s="254" t="s">
        <v>0</v>
      </c>
      <c r="B3" s="255" t="s">
        <v>1</v>
      </c>
      <c r="C3" s="255" t="s">
        <v>858</v>
      </c>
      <c r="D3" s="255" t="s">
        <v>3</v>
      </c>
      <c r="E3" s="256" t="s">
        <v>859</v>
      </c>
      <c r="F3" s="257" t="s">
        <v>860</v>
      </c>
      <c r="G3" s="231"/>
      <c r="H3" s="231"/>
    </row>
    <row r="4" spans="1:8" ht="15.75" customHeight="1" thickBot="1" x14ac:dyDescent="0.25">
      <c r="A4" s="367" t="s">
        <v>336</v>
      </c>
      <c r="B4" s="368"/>
      <c r="C4" s="368"/>
      <c r="D4" s="368"/>
      <c r="E4" s="368"/>
      <c r="F4" s="369"/>
    </row>
    <row r="5" spans="1:8" ht="62.25" customHeight="1" x14ac:dyDescent="0.2">
      <c r="A5" s="205" t="s">
        <v>298</v>
      </c>
      <c r="B5" s="194" t="s">
        <v>301</v>
      </c>
      <c r="C5" s="206" t="s">
        <v>893</v>
      </c>
      <c r="D5" s="232"/>
      <c r="E5" s="207">
        <f>Таблица!F51</f>
        <v>6805.5</v>
      </c>
      <c r="F5" s="197">
        <f>Таблица!G51</f>
        <v>7335.9000000000005</v>
      </c>
    </row>
    <row r="6" spans="1:8" ht="60.75" customHeight="1" x14ac:dyDescent="0.2">
      <c r="A6" s="208" t="s">
        <v>299</v>
      </c>
      <c r="B6" s="169" t="s">
        <v>302</v>
      </c>
      <c r="C6" s="209" t="s">
        <v>894</v>
      </c>
      <c r="D6" s="219"/>
      <c r="E6" s="210">
        <f>Таблица!F52</f>
        <v>7811.7</v>
      </c>
      <c r="F6" s="201">
        <f>Таблица!G52</f>
        <v>8400.6</v>
      </c>
    </row>
    <row r="7" spans="1:8" ht="29.25" customHeight="1" x14ac:dyDescent="0.2">
      <c r="A7" s="208" t="s">
        <v>324</v>
      </c>
      <c r="B7" s="169" t="s">
        <v>329</v>
      </c>
      <c r="C7" s="209" t="s">
        <v>895</v>
      </c>
      <c r="D7" s="370"/>
      <c r="E7" s="210">
        <f>Таблица!F53</f>
        <v>9352.2000000000007</v>
      </c>
      <c r="F7" s="201">
        <f>Таблица!G53</f>
        <v>10090.6</v>
      </c>
    </row>
    <row r="8" spans="1:8" ht="29.25" customHeight="1" x14ac:dyDescent="0.2">
      <c r="A8" s="208" t="s">
        <v>325</v>
      </c>
      <c r="B8" s="169" t="s">
        <v>329</v>
      </c>
      <c r="C8" s="209" t="s">
        <v>896</v>
      </c>
      <c r="D8" s="371"/>
      <c r="E8" s="210">
        <f>Таблица!F54</f>
        <v>9422.4</v>
      </c>
      <c r="F8" s="201">
        <f>Таблица!G54</f>
        <v>10790</v>
      </c>
    </row>
    <row r="9" spans="1:8" ht="29.25" customHeight="1" x14ac:dyDescent="0.2">
      <c r="A9" s="208" t="s">
        <v>326</v>
      </c>
      <c r="B9" s="169" t="s">
        <v>329</v>
      </c>
      <c r="C9" s="209" t="s">
        <v>897</v>
      </c>
      <c r="D9" s="372"/>
      <c r="E9" s="210">
        <f>Таблица!F55</f>
        <v>9595.3000000000011</v>
      </c>
      <c r="F9" s="201">
        <f>Таблица!G55</f>
        <v>10969.4</v>
      </c>
    </row>
    <row r="10" spans="1:8" ht="66" customHeight="1" x14ac:dyDescent="0.2">
      <c r="A10" s="208" t="s">
        <v>327</v>
      </c>
      <c r="B10" s="169" t="s">
        <v>330</v>
      </c>
      <c r="C10" s="209" t="s">
        <v>898</v>
      </c>
      <c r="D10" s="233"/>
      <c r="E10" s="210">
        <f>Таблица!F56</f>
        <v>9701.9</v>
      </c>
      <c r="F10" s="201">
        <f>Таблица!G56</f>
        <v>10500.1</v>
      </c>
    </row>
    <row r="11" spans="1:8" ht="69.75" customHeight="1" x14ac:dyDescent="0.2">
      <c r="A11" s="208" t="s">
        <v>323</v>
      </c>
      <c r="B11" s="204" t="s">
        <v>328</v>
      </c>
      <c r="C11" s="209" t="s">
        <v>899</v>
      </c>
      <c r="D11" s="174"/>
      <c r="E11" s="210">
        <f>Таблица!F57</f>
        <v>6992.7</v>
      </c>
      <c r="F11" s="201">
        <f>Таблица!G57</f>
        <v>7768.8</v>
      </c>
    </row>
    <row r="12" spans="1:8" ht="69.75" customHeight="1" thickBot="1" x14ac:dyDescent="0.25">
      <c r="A12" s="234" t="s">
        <v>300</v>
      </c>
      <c r="B12" s="235" t="s">
        <v>303</v>
      </c>
      <c r="C12" s="236" t="s">
        <v>900</v>
      </c>
      <c r="D12" s="237"/>
      <c r="E12" s="238">
        <f>Таблица!F58</f>
        <v>13715</v>
      </c>
      <c r="F12" s="239">
        <f>Таблица!G58</f>
        <v>14700.4</v>
      </c>
    </row>
    <row r="13" spans="1:8" ht="15.75" thickBot="1" x14ac:dyDescent="0.3">
      <c r="A13" s="373" t="s">
        <v>337</v>
      </c>
      <c r="B13" s="374"/>
      <c r="C13" s="374"/>
      <c r="D13" s="374"/>
      <c r="E13" s="374"/>
      <c r="F13" s="375"/>
    </row>
    <row r="14" spans="1:8" ht="70.5" customHeight="1" x14ac:dyDescent="0.2">
      <c r="A14" s="240" t="s">
        <v>83</v>
      </c>
      <c r="B14" s="164" t="s">
        <v>212</v>
      </c>
      <c r="C14" s="241" t="s">
        <v>901</v>
      </c>
      <c r="D14" s="242"/>
      <c r="E14" s="243">
        <f>Таблица!F60</f>
        <v>8928.4</v>
      </c>
      <c r="F14" s="218">
        <f>Таблица!G60</f>
        <v>9603.1</v>
      </c>
    </row>
    <row r="15" spans="1:8" ht="70.5" customHeight="1" x14ac:dyDescent="0.2">
      <c r="A15" s="208" t="s">
        <v>84</v>
      </c>
      <c r="B15" s="169" t="s">
        <v>82</v>
      </c>
      <c r="C15" s="209" t="s">
        <v>902</v>
      </c>
      <c r="D15" s="173"/>
      <c r="E15" s="210">
        <f>Таблица!F61</f>
        <v>13000</v>
      </c>
      <c r="F15" s="201">
        <f>Таблица!G61</f>
        <v>14383.2</v>
      </c>
    </row>
    <row r="16" spans="1:8" ht="70.5" customHeight="1" x14ac:dyDescent="0.2">
      <c r="A16" s="208" t="s">
        <v>85</v>
      </c>
      <c r="B16" s="169" t="s">
        <v>87</v>
      </c>
      <c r="C16" s="209" t="s">
        <v>903</v>
      </c>
      <c r="D16" s="173"/>
      <c r="E16" s="210">
        <f>Таблица!F62</f>
        <v>13920.4</v>
      </c>
      <c r="F16" s="201">
        <f>Таблица!G62</f>
        <v>16266.900000000001</v>
      </c>
    </row>
    <row r="17" spans="1:6" ht="70.5" customHeight="1" thickBot="1" x14ac:dyDescent="0.25">
      <c r="A17" s="211" t="s">
        <v>86</v>
      </c>
      <c r="B17" s="176" t="s">
        <v>23</v>
      </c>
      <c r="C17" s="212" t="s">
        <v>904</v>
      </c>
      <c r="D17" s="178"/>
      <c r="E17" s="244">
        <f>Таблица!F63</f>
        <v>13564.2</v>
      </c>
      <c r="F17" s="245">
        <f>Таблица!G63</f>
        <v>14404</v>
      </c>
    </row>
    <row r="18" spans="1:6" ht="15.75" thickBot="1" x14ac:dyDescent="0.3">
      <c r="A18" s="373" t="s">
        <v>395</v>
      </c>
      <c r="B18" s="374"/>
      <c r="C18" s="374"/>
      <c r="D18" s="374"/>
      <c r="E18" s="374"/>
      <c r="F18" s="375"/>
    </row>
    <row r="19" spans="1:6" ht="70.5" customHeight="1" x14ac:dyDescent="0.2">
      <c r="A19" s="208" t="s">
        <v>81</v>
      </c>
      <c r="B19" s="169" t="s">
        <v>78</v>
      </c>
      <c r="C19" s="209" t="s">
        <v>905</v>
      </c>
      <c r="D19" s="174"/>
      <c r="E19" s="210">
        <f>Таблица!F65</f>
        <v>6944.6</v>
      </c>
      <c r="F19" s="201">
        <f>Таблица!G65</f>
        <v>7935.2</v>
      </c>
    </row>
    <row r="20" spans="1:6" ht="70.5" customHeight="1" x14ac:dyDescent="0.2">
      <c r="A20" s="208" t="s">
        <v>76</v>
      </c>
      <c r="B20" s="169" t="s">
        <v>79</v>
      </c>
      <c r="C20" s="209" t="s">
        <v>906</v>
      </c>
      <c r="D20" s="246"/>
      <c r="E20" s="210">
        <f>Таблица!F66</f>
        <v>4999.8</v>
      </c>
      <c r="F20" s="201">
        <f>Таблица!G66</f>
        <v>5634.2</v>
      </c>
    </row>
    <row r="21" spans="1:6" ht="70.5" customHeight="1" thickBot="1" x14ac:dyDescent="0.25">
      <c r="A21" s="208" t="s">
        <v>77</v>
      </c>
      <c r="B21" s="169" t="s">
        <v>80</v>
      </c>
      <c r="C21" s="209" t="s">
        <v>907</v>
      </c>
      <c r="D21" s="173"/>
      <c r="E21" s="210">
        <f>Таблица!F67</f>
        <v>3530.8</v>
      </c>
      <c r="F21" s="201">
        <f>Таблица!G67</f>
        <v>3950.7000000000003</v>
      </c>
    </row>
    <row r="22" spans="1:6" ht="15.75" thickBot="1" x14ac:dyDescent="0.3">
      <c r="A22" s="373" t="s">
        <v>392</v>
      </c>
      <c r="B22" s="374"/>
      <c r="C22" s="374"/>
      <c r="D22" s="374"/>
      <c r="E22" s="374"/>
      <c r="F22" s="375"/>
    </row>
    <row r="23" spans="1:6" ht="70.5" customHeight="1" x14ac:dyDescent="0.2">
      <c r="A23" s="205" t="s">
        <v>70</v>
      </c>
      <c r="B23" s="194" t="s">
        <v>8</v>
      </c>
      <c r="C23" s="206" t="s">
        <v>904</v>
      </c>
      <c r="D23" s="247"/>
      <c r="E23" s="207">
        <f>Таблица!F69</f>
        <v>7883.2</v>
      </c>
      <c r="F23" s="197">
        <f>Таблица!G69</f>
        <v>8446.1</v>
      </c>
    </row>
    <row r="24" spans="1:6" ht="70.5" customHeight="1" x14ac:dyDescent="0.2">
      <c r="A24" s="208" t="s">
        <v>88</v>
      </c>
      <c r="B24" s="169" t="s">
        <v>28</v>
      </c>
      <c r="C24" s="209" t="s">
        <v>904</v>
      </c>
      <c r="D24" s="174"/>
      <c r="E24" s="210">
        <f>Таблица!F70</f>
        <v>10530</v>
      </c>
      <c r="F24" s="201">
        <f>Таблица!G70</f>
        <v>11339.9</v>
      </c>
    </row>
    <row r="25" spans="1:6" ht="70.5" customHeight="1" x14ac:dyDescent="0.2">
      <c r="A25" s="208" t="s">
        <v>89</v>
      </c>
      <c r="B25" s="169" t="s">
        <v>11</v>
      </c>
      <c r="C25" s="209" t="s">
        <v>904</v>
      </c>
      <c r="D25" s="174"/>
      <c r="E25" s="210">
        <f>Таблица!F71</f>
        <v>15735.2</v>
      </c>
      <c r="F25" s="201">
        <f>Таблица!G71</f>
        <v>16545.100000000002</v>
      </c>
    </row>
    <row r="26" spans="1:6" ht="70.5" customHeight="1" x14ac:dyDescent="0.2">
      <c r="A26" s="208" t="s">
        <v>90</v>
      </c>
      <c r="B26" s="169" t="s">
        <v>12</v>
      </c>
      <c r="C26" s="209" t="s">
        <v>904</v>
      </c>
      <c r="D26" s="174"/>
      <c r="E26" s="210">
        <f>Таблица!F72</f>
        <v>13725.4</v>
      </c>
      <c r="F26" s="201">
        <f>Таблица!G72</f>
        <v>14761.5</v>
      </c>
    </row>
    <row r="27" spans="1:6" ht="70.5" customHeight="1" x14ac:dyDescent="0.2">
      <c r="A27" s="208" t="s">
        <v>91</v>
      </c>
      <c r="B27" s="169" t="s">
        <v>24</v>
      </c>
      <c r="C27" s="209" t="s">
        <v>904</v>
      </c>
      <c r="D27" s="174"/>
      <c r="E27" s="210">
        <f>Таблица!F73</f>
        <v>14937</v>
      </c>
      <c r="F27" s="201">
        <f>Таблица!G73</f>
        <v>15746.9</v>
      </c>
    </row>
    <row r="28" spans="1:6" ht="70.5" customHeight="1" x14ac:dyDescent="0.2">
      <c r="A28" s="208" t="s">
        <v>92</v>
      </c>
      <c r="B28" s="169" t="s">
        <v>25</v>
      </c>
      <c r="C28" s="209" t="s">
        <v>904</v>
      </c>
      <c r="D28" s="174"/>
      <c r="E28" s="210">
        <f>Таблица!F74</f>
        <v>13176.800000000001</v>
      </c>
      <c r="F28" s="201">
        <f>Таблица!G74</f>
        <v>14233.7</v>
      </c>
    </row>
    <row r="29" spans="1:6" ht="70.5" customHeight="1" x14ac:dyDescent="0.2">
      <c r="A29" s="208" t="s">
        <v>93</v>
      </c>
      <c r="B29" s="169" t="s">
        <v>13</v>
      </c>
      <c r="C29" s="209" t="s">
        <v>904</v>
      </c>
      <c r="D29" s="174"/>
      <c r="E29" s="210">
        <f>Таблица!F75</f>
        <v>11078.6</v>
      </c>
      <c r="F29" s="201">
        <f>Таблица!G75</f>
        <v>11867.7</v>
      </c>
    </row>
    <row r="30" spans="1:6" ht="70.5" customHeight="1" x14ac:dyDescent="0.2">
      <c r="A30" s="208" t="s">
        <v>94</v>
      </c>
      <c r="B30" s="169" t="s">
        <v>26</v>
      </c>
      <c r="C30" s="209" t="s">
        <v>904</v>
      </c>
      <c r="D30" s="174"/>
      <c r="E30" s="210">
        <f>Таблица!F76</f>
        <v>15485.6</v>
      </c>
      <c r="F30" s="201">
        <f>Таблица!G76</f>
        <v>16274.7</v>
      </c>
    </row>
    <row r="31" spans="1:6" ht="70.5" customHeight="1" x14ac:dyDescent="0.2">
      <c r="A31" s="208" t="s">
        <v>95</v>
      </c>
      <c r="B31" s="169" t="s">
        <v>27</v>
      </c>
      <c r="C31" s="209" t="s">
        <v>904</v>
      </c>
      <c r="D31" s="174"/>
      <c r="E31" s="210">
        <f>Таблица!F77</f>
        <v>13725.4</v>
      </c>
      <c r="F31" s="201">
        <f>Таблица!G77</f>
        <v>14761.5</v>
      </c>
    </row>
    <row r="32" spans="1:6" ht="70.5" customHeight="1" x14ac:dyDescent="0.2">
      <c r="A32" s="208" t="s">
        <v>96</v>
      </c>
      <c r="B32" s="169" t="s">
        <v>14</v>
      </c>
      <c r="C32" s="209" t="s">
        <v>904</v>
      </c>
      <c r="D32" s="174"/>
      <c r="E32" s="210">
        <f>Таблица!F78</f>
        <v>12602.2</v>
      </c>
      <c r="F32" s="201">
        <f>Таблица!G78</f>
        <v>13565.5</v>
      </c>
    </row>
    <row r="33" spans="1:6" ht="70.5" customHeight="1" thickBot="1" x14ac:dyDescent="0.25">
      <c r="A33" s="208" t="s">
        <v>98</v>
      </c>
      <c r="B33" s="169" t="s">
        <v>97</v>
      </c>
      <c r="C33" s="209" t="s">
        <v>903</v>
      </c>
      <c r="D33" s="174"/>
      <c r="E33" s="210">
        <f>Таблица!F79</f>
        <v>13920.4</v>
      </c>
      <c r="F33" s="201">
        <f>Таблица!G79</f>
        <v>17355</v>
      </c>
    </row>
    <row r="34" spans="1:6" ht="15.75" thickBot="1" x14ac:dyDescent="0.3">
      <c r="A34" s="373" t="s">
        <v>393</v>
      </c>
      <c r="B34" s="374"/>
      <c r="C34" s="374"/>
      <c r="D34" s="374"/>
      <c r="E34" s="374"/>
      <c r="F34" s="375"/>
    </row>
    <row r="35" spans="1:6" ht="70.5" customHeight="1" x14ac:dyDescent="0.2">
      <c r="A35" s="208" t="s">
        <v>75</v>
      </c>
      <c r="B35" s="169" t="s">
        <v>10</v>
      </c>
      <c r="C35" s="209" t="s">
        <v>908</v>
      </c>
      <c r="D35" s="173"/>
      <c r="E35" s="210">
        <f>Таблица!F81</f>
        <v>6653.4000000000005</v>
      </c>
      <c r="F35" s="201">
        <f>Таблица!G81</f>
        <v>7371</v>
      </c>
    </row>
    <row r="36" spans="1:6" ht="70.5" customHeight="1" x14ac:dyDescent="0.2">
      <c r="A36" s="208" t="s">
        <v>338</v>
      </c>
      <c r="B36" s="169" t="s">
        <v>347</v>
      </c>
      <c r="C36" s="209" t="s">
        <v>908</v>
      </c>
      <c r="D36" s="174"/>
      <c r="E36" s="210">
        <f>Таблица!F82</f>
        <v>7976.8</v>
      </c>
      <c r="F36" s="201">
        <f>Таблица!G82</f>
        <v>8817.9</v>
      </c>
    </row>
    <row r="37" spans="1:6" ht="70.5" customHeight="1" x14ac:dyDescent="0.2">
      <c r="A37" s="208" t="s">
        <v>356</v>
      </c>
      <c r="B37" s="169" t="s">
        <v>365</v>
      </c>
      <c r="C37" s="209" t="s">
        <v>908</v>
      </c>
      <c r="D37" s="174"/>
      <c r="E37" s="210">
        <f>Таблица!F83</f>
        <v>7976.8</v>
      </c>
      <c r="F37" s="201">
        <f>Таблица!G83</f>
        <v>8817.9</v>
      </c>
    </row>
    <row r="38" spans="1:6" ht="70.5" customHeight="1" x14ac:dyDescent="0.2">
      <c r="A38" s="208" t="s">
        <v>339</v>
      </c>
      <c r="B38" s="169" t="s">
        <v>348</v>
      </c>
      <c r="C38" s="209" t="s">
        <v>908</v>
      </c>
      <c r="D38" s="174"/>
      <c r="E38" s="210">
        <f>Таблица!F84</f>
        <v>10579.4</v>
      </c>
      <c r="F38" s="201">
        <f>Таблица!G84</f>
        <v>11420.5</v>
      </c>
    </row>
    <row r="39" spans="1:6" ht="70.5" customHeight="1" x14ac:dyDescent="0.2">
      <c r="A39" s="208" t="s">
        <v>357</v>
      </c>
      <c r="B39" s="169" t="s">
        <v>366</v>
      </c>
      <c r="C39" s="209" t="s">
        <v>908</v>
      </c>
      <c r="D39" s="174"/>
      <c r="E39" s="210">
        <f>Таблица!F85</f>
        <v>10579.4</v>
      </c>
      <c r="F39" s="201">
        <f>Таблица!G85</f>
        <v>11420.5</v>
      </c>
    </row>
    <row r="40" spans="1:6" ht="70.5" customHeight="1" x14ac:dyDescent="0.2">
      <c r="A40" s="208" t="s">
        <v>340</v>
      </c>
      <c r="B40" s="169" t="s">
        <v>349</v>
      </c>
      <c r="C40" s="209" t="s">
        <v>908</v>
      </c>
      <c r="D40" s="174"/>
      <c r="E40" s="210">
        <f>Таблица!F86</f>
        <v>9574.5</v>
      </c>
      <c r="F40" s="201">
        <f>Таблица!G86</f>
        <v>10528.7</v>
      </c>
    </row>
    <row r="41" spans="1:6" ht="70.5" customHeight="1" x14ac:dyDescent="0.2">
      <c r="A41" s="208" t="s">
        <v>358</v>
      </c>
      <c r="B41" s="169" t="s">
        <v>367</v>
      </c>
      <c r="C41" s="209" t="s">
        <v>908</v>
      </c>
      <c r="D41" s="174"/>
      <c r="E41" s="210">
        <f>Таблица!F87</f>
        <v>9574.5</v>
      </c>
      <c r="F41" s="201">
        <f>Таблица!G87</f>
        <v>10528.7</v>
      </c>
    </row>
    <row r="42" spans="1:6" ht="70.5" customHeight="1" x14ac:dyDescent="0.2">
      <c r="A42" s="208" t="s">
        <v>341</v>
      </c>
      <c r="B42" s="169" t="s">
        <v>350</v>
      </c>
      <c r="C42" s="209" t="s">
        <v>908</v>
      </c>
      <c r="D42" s="174"/>
      <c r="E42" s="210">
        <f>Таблица!F88</f>
        <v>10180.300000000001</v>
      </c>
      <c r="F42" s="201">
        <f>Таблица!G88</f>
        <v>11021.4</v>
      </c>
    </row>
    <row r="43" spans="1:6" ht="70.5" customHeight="1" x14ac:dyDescent="0.2">
      <c r="A43" s="208" t="s">
        <v>359</v>
      </c>
      <c r="B43" s="169" t="s">
        <v>368</v>
      </c>
      <c r="C43" s="209" t="s">
        <v>908</v>
      </c>
      <c r="D43" s="174"/>
      <c r="E43" s="210">
        <f>Таблица!F89</f>
        <v>10180.300000000001</v>
      </c>
      <c r="F43" s="201">
        <f>Таблица!G89</f>
        <v>11021.4</v>
      </c>
    </row>
    <row r="44" spans="1:6" ht="70.5" customHeight="1" x14ac:dyDescent="0.2">
      <c r="A44" s="208" t="s">
        <v>342</v>
      </c>
      <c r="B44" s="169" t="s">
        <v>351</v>
      </c>
      <c r="C44" s="209" t="s">
        <v>908</v>
      </c>
      <c r="D44" s="174"/>
      <c r="E44" s="210">
        <f>Таблица!F90</f>
        <v>9300.2000000000007</v>
      </c>
      <c r="F44" s="201">
        <f>Таблица!G90</f>
        <v>10264.800000000001</v>
      </c>
    </row>
    <row r="45" spans="1:6" ht="70.5" customHeight="1" x14ac:dyDescent="0.2">
      <c r="A45" s="208" t="s">
        <v>360</v>
      </c>
      <c r="B45" s="169" t="s">
        <v>369</v>
      </c>
      <c r="C45" s="209" t="s">
        <v>908</v>
      </c>
      <c r="D45" s="174"/>
      <c r="E45" s="210">
        <f>Таблица!F91</f>
        <v>9300.2000000000007</v>
      </c>
      <c r="F45" s="201">
        <f>Таблица!G91</f>
        <v>10264.800000000001</v>
      </c>
    </row>
    <row r="46" spans="1:6" ht="70.5" customHeight="1" x14ac:dyDescent="0.2">
      <c r="A46" s="208" t="s">
        <v>343</v>
      </c>
      <c r="B46" s="169" t="s">
        <v>352</v>
      </c>
      <c r="C46" s="209" t="s">
        <v>908</v>
      </c>
      <c r="D46" s="174"/>
      <c r="E46" s="210">
        <f>Таблица!F92</f>
        <v>8251.1</v>
      </c>
      <c r="F46" s="201">
        <f>Таблица!G92</f>
        <v>9081.8000000000011</v>
      </c>
    </row>
    <row r="47" spans="1:6" ht="70.5" customHeight="1" x14ac:dyDescent="0.2">
      <c r="A47" s="208" t="s">
        <v>361</v>
      </c>
      <c r="B47" s="169" t="s">
        <v>370</v>
      </c>
      <c r="C47" s="209" t="s">
        <v>908</v>
      </c>
      <c r="D47" s="174"/>
      <c r="E47" s="210">
        <f>Таблица!F93</f>
        <v>8251.1</v>
      </c>
      <c r="F47" s="201">
        <f>Таблица!G93</f>
        <v>9081.8000000000011</v>
      </c>
    </row>
    <row r="48" spans="1:6" ht="70.5" customHeight="1" x14ac:dyDescent="0.2">
      <c r="A48" s="208" t="s">
        <v>344</v>
      </c>
      <c r="B48" s="169" t="s">
        <v>353</v>
      </c>
      <c r="C48" s="209" t="s">
        <v>908</v>
      </c>
      <c r="D48" s="174"/>
      <c r="E48" s="210">
        <f>Таблица!F94</f>
        <v>10454.6</v>
      </c>
      <c r="F48" s="201">
        <f>Таблица!G94</f>
        <v>11285.300000000001</v>
      </c>
    </row>
    <row r="49" spans="1:6" ht="70.5" customHeight="1" x14ac:dyDescent="0.2">
      <c r="A49" s="208" t="s">
        <v>362</v>
      </c>
      <c r="B49" s="169" t="s">
        <v>371</v>
      </c>
      <c r="C49" s="209" t="s">
        <v>908</v>
      </c>
      <c r="D49" s="174"/>
      <c r="E49" s="210">
        <f>Таблица!F95</f>
        <v>10454.6</v>
      </c>
      <c r="F49" s="201">
        <f>Таблица!G95</f>
        <v>11285.300000000001</v>
      </c>
    </row>
    <row r="50" spans="1:6" ht="70.5" customHeight="1" x14ac:dyDescent="0.2">
      <c r="A50" s="208" t="s">
        <v>345</v>
      </c>
      <c r="B50" s="169" t="s">
        <v>354</v>
      </c>
      <c r="C50" s="209" t="s">
        <v>908</v>
      </c>
      <c r="D50" s="174"/>
      <c r="E50" s="210">
        <f>Таблица!F96</f>
        <v>9574.5</v>
      </c>
      <c r="F50" s="201">
        <f>Таблица!G96</f>
        <v>10528.7</v>
      </c>
    </row>
    <row r="51" spans="1:6" ht="70.5" customHeight="1" x14ac:dyDescent="0.2">
      <c r="A51" s="208" t="s">
        <v>363</v>
      </c>
      <c r="B51" s="169" t="s">
        <v>372</v>
      </c>
      <c r="C51" s="209" t="s">
        <v>908</v>
      </c>
      <c r="D51" s="174"/>
      <c r="E51" s="210">
        <f>Таблица!F97</f>
        <v>9574.5</v>
      </c>
      <c r="F51" s="201">
        <f>Таблица!G97</f>
        <v>10528.7</v>
      </c>
    </row>
    <row r="52" spans="1:6" ht="70.5" customHeight="1" x14ac:dyDescent="0.2">
      <c r="A52" s="234" t="s">
        <v>346</v>
      </c>
      <c r="B52" s="248" t="s">
        <v>355</v>
      </c>
      <c r="C52" s="236" t="s">
        <v>908</v>
      </c>
      <c r="D52" s="237"/>
      <c r="E52" s="238">
        <f>Таблица!F98</f>
        <v>9012.9</v>
      </c>
      <c r="F52" s="239">
        <f>Таблица!G98</f>
        <v>9930.7000000000007</v>
      </c>
    </row>
    <row r="53" spans="1:6" ht="70.5" customHeight="1" thickBot="1" x14ac:dyDescent="0.25">
      <c r="A53" s="234" t="s">
        <v>364</v>
      </c>
      <c r="B53" s="248" t="s">
        <v>373</v>
      </c>
      <c r="C53" s="236" t="s">
        <v>908</v>
      </c>
      <c r="D53" s="237"/>
      <c r="E53" s="238">
        <f>Таблица!F99</f>
        <v>9012.9</v>
      </c>
      <c r="F53" s="239">
        <f>Таблица!G99</f>
        <v>9930.7000000000007</v>
      </c>
    </row>
    <row r="54" spans="1:6" ht="16.5" customHeight="1" thickBot="1" x14ac:dyDescent="0.25">
      <c r="A54" s="364" t="s">
        <v>394</v>
      </c>
      <c r="B54" s="365"/>
      <c r="C54" s="365"/>
      <c r="D54" s="365"/>
      <c r="E54" s="365"/>
      <c r="F54" s="366"/>
    </row>
    <row r="55" spans="1:6" ht="70.5" customHeight="1" x14ac:dyDescent="0.2">
      <c r="A55" s="208" t="s">
        <v>71</v>
      </c>
      <c r="B55" s="169" t="s">
        <v>9</v>
      </c>
      <c r="C55" s="209" t="s">
        <v>909</v>
      </c>
      <c r="D55" s="173"/>
      <c r="E55" s="210">
        <f>Таблица!F101</f>
        <v>4936.1000000000004</v>
      </c>
      <c r="F55" s="201">
        <f>Таблица!G101</f>
        <v>5613.4000000000005</v>
      </c>
    </row>
    <row r="56" spans="1:6" ht="70.5" customHeight="1" x14ac:dyDescent="0.2">
      <c r="A56" s="240" t="s">
        <v>99</v>
      </c>
      <c r="B56" s="164" t="s">
        <v>15</v>
      </c>
      <c r="C56" s="241" t="s">
        <v>909</v>
      </c>
      <c r="D56" s="216"/>
      <c r="E56" s="243">
        <f>Таблица!F102</f>
        <v>7582.9000000000005</v>
      </c>
      <c r="F56" s="218">
        <f>Таблица!G102</f>
        <v>8507.2000000000007</v>
      </c>
    </row>
    <row r="57" spans="1:6" ht="70.5" customHeight="1" x14ac:dyDescent="0.2">
      <c r="A57" s="208" t="s">
        <v>100</v>
      </c>
      <c r="B57" s="169" t="s">
        <v>29</v>
      </c>
      <c r="C57" s="209" t="s">
        <v>909</v>
      </c>
      <c r="D57" s="174"/>
      <c r="E57" s="210">
        <f>Таблица!F103</f>
        <v>9343.1</v>
      </c>
      <c r="F57" s="201">
        <f>Таблица!G103</f>
        <v>10020.4</v>
      </c>
    </row>
    <row r="58" spans="1:6" ht="70.5" customHeight="1" x14ac:dyDescent="0.2">
      <c r="A58" s="208" t="s">
        <v>101</v>
      </c>
      <c r="B58" s="169" t="s">
        <v>16</v>
      </c>
      <c r="C58" s="209" t="s">
        <v>909</v>
      </c>
      <c r="D58" s="174"/>
      <c r="E58" s="210">
        <f>Таблица!F104</f>
        <v>8131.5</v>
      </c>
      <c r="F58" s="201">
        <f>Таблица!G104</f>
        <v>9035</v>
      </c>
    </row>
    <row r="59" spans="1:6" ht="70.5" customHeight="1" thickBot="1" x14ac:dyDescent="0.25">
      <c r="A59" s="208" t="s">
        <v>102</v>
      </c>
      <c r="B59" s="169" t="s">
        <v>17</v>
      </c>
      <c r="C59" s="209" t="s">
        <v>909</v>
      </c>
      <c r="D59" s="174"/>
      <c r="E59" s="210">
        <f>Таблица!F105</f>
        <v>10141.300000000001</v>
      </c>
      <c r="F59" s="201">
        <f>Таблица!G105</f>
        <v>10818.6</v>
      </c>
    </row>
    <row r="60" spans="1:6" ht="16.5" customHeight="1" thickBot="1" x14ac:dyDescent="0.25">
      <c r="A60" s="364" t="s">
        <v>396</v>
      </c>
      <c r="B60" s="365"/>
      <c r="C60" s="365"/>
      <c r="D60" s="365"/>
      <c r="E60" s="365"/>
      <c r="F60" s="366"/>
    </row>
    <row r="61" spans="1:6" ht="70.5" customHeight="1" x14ac:dyDescent="0.2">
      <c r="A61" s="208" t="s">
        <v>73</v>
      </c>
      <c r="B61" s="169" t="s">
        <v>20</v>
      </c>
      <c r="C61" s="209" t="s">
        <v>910</v>
      </c>
      <c r="D61" s="173"/>
      <c r="E61" s="210">
        <f>Таблица!F107</f>
        <v>4265.3</v>
      </c>
      <c r="F61" s="201">
        <f>Таблица!G107</f>
        <v>4673.5</v>
      </c>
    </row>
    <row r="62" spans="1:6" ht="70.5" customHeight="1" x14ac:dyDescent="0.2">
      <c r="A62" s="208" t="s">
        <v>405</v>
      </c>
      <c r="B62" s="169" t="s">
        <v>413</v>
      </c>
      <c r="C62" s="209" t="s">
        <v>910</v>
      </c>
      <c r="D62" s="174"/>
      <c r="E62" s="210">
        <f>Таблица!F108</f>
        <v>5588.7</v>
      </c>
      <c r="F62" s="201">
        <f>Таблица!G108</f>
        <v>6120.4000000000005</v>
      </c>
    </row>
    <row r="63" spans="1:6" ht="70.5" customHeight="1" x14ac:dyDescent="0.2">
      <c r="A63" s="208" t="s">
        <v>412</v>
      </c>
      <c r="B63" s="169" t="s">
        <v>414</v>
      </c>
      <c r="C63" s="209" t="s">
        <v>910</v>
      </c>
      <c r="D63" s="174"/>
      <c r="E63" s="210">
        <f>Таблица!F109</f>
        <v>5588.7</v>
      </c>
      <c r="F63" s="201">
        <f>Таблица!G109</f>
        <v>6120.4000000000005</v>
      </c>
    </row>
    <row r="64" spans="1:6" ht="70.5" customHeight="1" x14ac:dyDescent="0.2">
      <c r="A64" s="208" t="s">
        <v>406</v>
      </c>
      <c r="B64" s="169" t="s">
        <v>415</v>
      </c>
      <c r="C64" s="209" t="s">
        <v>910</v>
      </c>
      <c r="D64" s="174"/>
      <c r="E64" s="210">
        <f>Таблица!F110</f>
        <v>6468.8</v>
      </c>
      <c r="F64" s="201">
        <f>Таблица!G110</f>
        <v>6877</v>
      </c>
    </row>
    <row r="65" spans="1:6" ht="70.5" customHeight="1" x14ac:dyDescent="0.2">
      <c r="A65" s="208" t="s">
        <v>411</v>
      </c>
      <c r="B65" s="169" t="s">
        <v>416</v>
      </c>
      <c r="C65" s="209" t="s">
        <v>910</v>
      </c>
      <c r="D65" s="174"/>
      <c r="E65" s="210">
        <f>Таблица!F111</f>
        <v>6468.8</v>
      </c>
      <c r="F65" s="201">
        <f>Таблица!G111</f>
        <v>6877</v>
      </c>
    </row>
    <row r="66" spans="1:6" ht="70.5" customHeight="1" x14ac:dyDescent="0.2">
      <c r="A66" s="208" t="s">
        <v>407</v>
      </c>
      <c r="B66" s="169" t="s">
        <v>417</v>
      </c>
      <c r="C66" s="209" t="s">
        <v>910</v>
      </c>
      <c r="D66" s="174"/>
      <c r="E66" s="210">
        <f>Таблица!F112</f>
        <v>5863</v>
      </c>
      <c r="F66" s="201">
        <f>Таблица!G112</f>
        <v>6384.3</v>
      </c>
    </row>
    <row r="67" spans="1:6" ht="70.5" customHeight="1" x14ac:dyDescent="0.2">
      <c r="A67" s="208" t="s">
        <v>410</v>
      </c>
      <c r="B67" s="169" t="s">
        <v>418</v>
      </c>
      <c r="C67" s="209" t="s">
        <v>910</v>
      </c>
      <c r="D67" s="174"/>
      <c r="E67" s="210">
        <f>Таблица!F113</f>
        <v>5863</v>
      </c>
      <c r="F67" s="201">
        <f>Таблица!G113</f>
        <v>6384.3</v>
      </c>
    </row>
    <row r="68" spans="1:6" ht="70.5" customHeight="1" x14ac:dyDescent="0.2">
      <c r="A68" s="234" t="s">
        <v>408</v>
      </c>
      <c r="B68" s="248" t="s">
        <v>419</v>
      </c>
      <c r="C68" s="236" t="s">
        <v>910</v>
      </c>
      <c r="D68" s="237"/>
      <c r="E68" s="238">
        <f>Таблица!F114</f>
        <v>6867.9000000000005</v>
      </c>
      <c r="F68" s="239">
        <f>Таблица!G114</f>
        <v>7276.1</v>
      </c>
    </row>
    <row r="69" spans="1:6" ht="70.5" customHeight="1" thickBot="1" x14ac:dyDescent="0.25">
      <c r="A69" s="234" t="s">
        <v>409</v>
      </c>
      <c r="B69" s="248" t="s">
        <v>420</v>
      </c>
      <c r="C69" s="236" t="s">
        <v>910</v>
      </c>
      <c r="D69" s="237"/>
      <c r="E69" s="238">
        <f>Таблица!F115</f>
        <v>6867.9000000000005</v>
      </c>
      <c r="F69" s="239">
        <f>Таблица!G115</f>
        <v>7276.1</v>
      </c>
    </row>
    <row r="70" spans="1:6" ht="15.75" customHeight="1" thickBot="1" x14ac:dyDescent="0.25">
      <c r="A70" s="364" t="s">
        <v>397</v>
      </c>
      <c r="B70" s="365"/>
      <c r="C70" s="365"/>
      <c r="D70" s="365"/>
      <c r="E70" s="365"/>
      <c r="F70" s="366"/>
    </row>
    <row r="71" spans="1:6" ht="70.5" customHeight="1" x14ac:dyDescent="0.2">
      <c r="A71" s="208" t="s">
        <v>72</v>
      </c>
      <c r="B71" s="169" t="s">
        <v>19</v>
      </c>
      <c r="C71" s="209" t="s">
        <v>911</v>
      </c>
      <c r="D71" s="173"/>
      <c r="E71" s="210">
        <f>Таблица!F117</f>
        <v>3892.2000000000003</v>
      </c>
      <c r="F71" s="201">
        <f>Таблица!G117</f>
        <v>4280.9000000000005</v>
      </c>
    </row>
    <row r="72" spans="1:6" ht="70.5" customHeight="1" x14ac:dyDescent="0.2">
      <c r="A72" s="240" t="s">
        <v>103</v>
      </c>
      <c r="B72" s="164" t="s">
        <v>30</v>
      </c>
      <c r="C72" s="241" t="s">
        <v>911</v>
      </c>
      <c r="D72" s="216"/>
      <c r="E72" s="243">
        <f>Таблица!F118</f>
        <v>6539</v>
      </c>
      <c r="F72" s="218">
        <f>Таблица!G118</f>
        <v>7174.7</v>
      </c>
    </row>
    <row r="73" spans="1:6" ht="70.5" customHeight="1" thickBot="1" x14ac:dyDescent="0.25">
      <c r="A73" s="208" t="s">
        <v>104</v>
      </c>
      <c r="B73" s="169" t="s">
        <v>31</v>
      </c>
      <c r="C73" s="209" t="s">
        <v>911</v>
      </c>
      <c r="D73" s="174"/>
      <c r="E73" s="210">
        <f>Таблица!F119</f>
        <v>8299.2000000000007</v>
      </c>
      <c r="F73" s="201">
        <f>Таблица!G119</f>
        <v>8687.9</v>
      </c>
    </row>
    <row r="74" spans="1:6" ht="15.75" customHeight="1" thickBot="1" x14ac:dyDescent="0.25">
      <c r="A74" s="364" t="s">
        <v>398</v>
      </c>
      <c r="B74" s="365"/>
      <c r="C74" s="365"/>
      <c r="D74" s="365"/>
      <c r="E74" s="365"/>
      <c r="F74" s="366"/>
    </row>
    <row r="75" spans="1:6" ht="70.5" customHeight="1" x14ac:dyDescent="0.2">
      <c r="A75" s="208" t="s">
        <v>74</v>
      </c>
      <c r="B75" s="169" t="s">
        <v>21</v>
      </c>
      <c r="C75" s="209" t="s">
        <v>912</v>
      </c>
      <c r="D75" s="173"/>
      <c r="E75" s="210">
        <f>Таблица!F121</f>
        <v>3316.3</v>
      </c>
      <c r="F75" s="201">
        <f>Таблица!G121</f>
        <v>3616.6</v>
      </c>
    </row>
    <row r="76" spans="1:6" ht="70.5" customHeight="1" x14ac:dyDescent="0.2">
      <c r="A76" s="208" t="s">
        <v>425</v>
      </c>
      <c r="B76" s="169" t="s">
        <v>421</v>
      </c>
      <c r="C76" s="209" t="s">
        <v>912</v>
      </c>
      <c r="D76" s="174"/>
      <c r="E76" s="210">
        <f>Таблица!F122</f>
        <v>4639.7</v>
      </c>
      <c r="F76" s="201">
        <f>Таблица!G122</f>
        <v>5063.5</v>
      </c>
    </row>
    <row r="77" spans="1:6" ht="70.5" customHeight="1" x14ac:dyDescent="0.2">
      <c r="A77" s="208" t="s">
        <v>427</v>
      </c>
      <c r="B77" s="169" t="s">
        <v>422</v>
      </c>
      <c r="C77" s="209" t="s">
        <v>912</v>
      </c>
      <c r="D77" s="174"/>
      <c r="E77" s="210">
        <f>Таблица!F123</f>
        <v>4639.7</v>
      </c>
      <c r="F77" s="201">
        <f>Таблица!G123</f>
        <v>5063.5</v>
      </c>
    </row>
    <row r="78" spans="1:6" ht="70.5" customHeight="1" thickBot="1" x14ac:dyDescent="0.25">
      <c r="A78" s="211" t="s">
        <v>426</v>
      </c>
      <c r="B78" s="176" t="s">
        <v>423</v>
      </c>
      <c r="C78" s="212" t="s">
        <v>912</v>
      </c>
      <c r="D78" s="178"/>
      <c r="E78" s="244">
        <f>Таблица!F124</f>
        <v>5519.8</v>
      </c>
      <c r="F78" s="245">
        <f>Таблица!G124</f>
        <v>5820.1</v>
      </c>
    </row>
    <row r="79" spans="1:6" ht="70.5" customHeight="1" thickBot="1" x14ac:dyDescent="0.25">
      <c r="A79" s="211" t="s">
        <v>428</v>
      </c>
      <c r="B79" s="176" t="s">
        <v>424</v>
      </c>
      <c r="C79" s="212" t="s">
        <v>912</v>
      </c>
      <c r="D79" s="178"/>
      <c r="E79" s="244">
        <f>Таблица!F125</f>
        <v>5519.8</v>
      </c>
      <c r="F79" s="245">
        <f>Таблица!G125</f>
        <v>5820.1</v>
      </c>
    </row>
    <row r="80" spans="1:6" x14ac:dyDescent="0.2">
      <c r="A80" s="249" t="s">
        <v>105</v>
      </c>
      <c r="B80" s="225"/>
      <c r="C80" s="250"/>
      <c r="D80" s="190"/>
      <c r="E80" s="251"/>
      <c r="F80" s="251"/>
    </row>
  </sheetData>
  <sheetProtection password="E7C5" sheet="1" objects="1" scenarios="1" selectLockedCells="1" selectUnlockedCells="1"/>
  <mergeCells count="12">
    <mergeCell ref="A1:F1"/>
    <mergeCell ref="D2:F2"/>
    <mergeCell ref="A74:F74"/>
    <mergeCell ref="A4:F4"/>
    <mergeCell ref="A54:F54"/>
    <mergeCell ref="A70:F70"/>
    <mergeCell ref="D7:D9"/>
    <mergeCell ref="A13:F13"/>
    <mergeCell ref="A22:F22"/>
    <mergeCell ref="A34:F34"/>
    <mergeCell ref="A18:F18"/>
    <mergeCell ref="A60:F60"/>
  </mergeCells>
  <pageMargins left="0.39370078740157483" right="0.39370078740157483" top="0.39370078740157483" bottom="0.39370078740157483" header="0.78740157480314965" footer="0.78740157480314965"/>
  <pageSetup paperSize="9" fitToHeight="3" orientation="portrait" useFirstPageNumber="1" horizontalDpi="300" verticalDpi="300" r:id="rId1"/>
  <headerFooter alignWithMargins="0"/>
  <rowBreaks count="4" manualBreakCount="4">
    <brk id="21" max="5" man="1"/>
    <brk id="31" max="5" man="1"/>
    <brk id="43" max="5" man="1"/>
    <brk id="53" max="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41"/>
  <sheetViews>
    <sheetView showGridLines="0" tabSelected="1" topLeftCell="A19" zoomScaleNormal="100" zoomScaleSheetLayoutView="70" zoomScalePageLayoutView="85" workbookViewId="0">
      <selection activeCell="A10" sqref="A10"/>
    </sheetView>
  </sheetViews>
  <sheetFormatPr defaultColWidth="11.5703125" defaultRowHeight="15" x14ac:dyDescent="0.2"/>
  <cols>
    <col min="1" max="1" width="11.7109375" style="252" customWidth="1"/>
    <col min="2" max="2" width="30.140625" style="153" customWidth="1"/>
    <col min="3" max="3" width="15.28515625" style="252" customWidth="1"/>
    <col min="4" max="4" width="19.5703125" style="154" customWidth="1"/>
    <col min="5" max="6" width="13" style="272" customWidth="1"/>
    <col min="7" max="16384" width="11.5703125" style="154"/>
  </cols>
  <sheetData>
    <row r="1" spans="1:6" ht="19.5" thickBot="1" x14ac:dyDescent="0.25">
      <c r="A1" s="345" t="s">
        <v>857</v>
      </c>
      <c r="B1" s="346"/>
      <c r="C1" s="346"/>
      <c r="D1" s="346"/>
      <c r="E1" s="346"/>
      <c r="F1" s="347"/>
    </row>
    <row r="2" spans="1:6" ht="19.5" thickBot="1" x14ac:dyDescent="0.25">
      <c r="A2" s="228"/>
      <c r="B2" s="229"/>
      <c r="C2" s="229"/>
      <c r="D2" s="348" t="str">
        <f>'Столы на металлокаркасе'!F7</f>
        <v>Измененен: 09.09.2024</v>
      </c>
      <c r="E2" s="348"/>
      <c r="F2" s="349"/>
    </row>
    <row r="3" spans="1:6" s="153" customFormat="1" ht="45" customHeight="1" thickBot="1" x14ac:dyDescent="0.25">
      <c r="A3" s="254" t="s">
        <v>0</v>
      </c>
      <c r="B3" s="255" t="s">
        <v>1</v>
      </c>
      <c r="C3" s="255" t="s">
        <v>858</v>
      </c>
      <c r="D3" s="255" t="s">
        <v>3</v>
      </c>
      <c r="E3" s="256" t="s">
        <v>859</v>
      </c>
      <c r="F3" s="257" t="s">
        <v>860</v>
      </c>
    </row>
    <row r="4" spans="1:6" ht="19.5" customHeight="1" thickBot="1" x14ac:dyDescent="0.25">
      <c r="A4" s="350" t="s">
        <v>374</v>
      </c>
      <c r="B4" s="351"/>
      <c r="C4" s="351"/>
      <c r="D4" s="351"/>
      <c r="E4" s="351"/>
      <c r="F4" s="352"/>
    </row>
    <row r="5" spans="1:6" ht="25.5" customHeight="1" x14ac:dyDescent="0.2">
      <c r="A5" s="205" t="s">
        <v>128</v>
      </c>
      <c r="B5" s="194" t="s">
        <v>45</v>
      </c>
      <c r="C5" s="206" t="s">
        <v>913</v>
      </c>
      <c r="D5" s="363"/>
      <c r="E5" s="262">
        <f>Таблица!F127</f>
        <v>2392</v>
      </c>
      <c r="F5" s="263">
        <f>Таблица!G127</f>
        <v>2741.7000000000003</v>
      </c>
    </row>
    <row r="6" spans="1:6" ht="25.5" customHeight="1" x14ac:dyDescent="0.2">
      <c r="A6" s="208" t="s">
        <v>129</v>
      </c>
      <c r="B6" s="169" t="s">
        <v>45</v>
      </c>
      <c r="C6" s="209" t="s">
        <v>914</v>
      </c>
      <c r="D6" s="355"/>
      <c r="E6" s="264">
        <f>Таблица!F128</f>
        <v>2736.5</v>
      </c>
      <c r="F6" s="172">
        <f>Таблица!G128</f>
        <v>3112.2000000000003</v>
      </c>
    </row>
    <row r="7" spans="1:6" ht="25.5" customHeight="1" x14ac:dyDescent="0.2">
      <c r="A7" s="208" t="s">
        <v>130</v>
      </c>
      <c r="B7" s="169" t="s">
        <v>45</v>
      </c>
      <c r="C7" s="209" t="s">
        <v>915</v>
      </c>
      <c r="D7" s="355"/>
      <c r="E7" s="264">
        <f>Таблица!F129</f>
        <v>3078.4</v>
      </c>
      <c r="F7" s="172">
        <f>Таблица!G129</f>
        <v>3416.4</v>
      </c>
    </row>
    <row r="8" spans="1:6" ht="25.5" customHeight="1" x14ac:dyDescent="0.2">
      <c r="A8" s="208" t="s">
        <v>131</v>
      </c>
      <c r="B8" s="169" t="s">
        <v>45</v>
      </c>
      <c r="C8" s="209" t="s">
        <v>916</v>
      </c>
      <c r="D8" s="325"/>
      <c r="E8" s="264">
        <f>Таблица!F130</f>
        <v>3338.4</v>
      </c>
      <c r="F8" s="172">
        <f>Таблица!G130</f>
        <v>3681.6</v>
      </c>
    </row>
    <row r="9" spans="1:6" ht="70.5" customHeight="1" x14ac:dyDescent="0.2">
      <c r="A9" s="208" t="s">
        <v>146</v>
      </c>
      <c r="B9" s="169" t="s">
        <v>142</v>
      </c>
      <c r="C9" s="209" t="s">
        <v>917</v>
      </c>
      <c r="D9" s="174"/>
      <c r="E9" s="264">
        <f>Таблица!F131</f>
        <v>1709.5</v>
      </c>
      <c r="F9" s="172">
        <f>Таблица!G131</f>
        <v>1952.6000000000001</v>
      </c>
    </row>
    <row r="10" spans="1:6" ht="70.5" customHeight="1" x14ac:dyDescent="0.2">
      <c r="A10" s="208" t="s">
        <v>143</v>
      </c>
      <c r="B10" s="169" t="s">
        <v>44</v>
      </c>
      <c r="C10" s="209" t="s">
        <v>918</v>
      </c>
      <c r="D10" s="174"/>
      <c r="E10" s="264">
        <f>Таблица!F132</f>
        <v>3005.6</v>
      </c>
      <c r="F10" s="172">
        <f>Таблица!G132</f>
        <v>3538.6</v>
      </c>
    </row>
    <row r="11" spans="1:6" ht="70.5" customHeight="1" x14ac:dyDescent="0.2">
      <c r="A11" s="208" t="s">
        <v>145</v>
      </c>
      <c r="B11" s="169" t="s">
        <v>47</v>
      </c>
      <c r="C11" s="209" t="s">
        <v>919</v>
      </c>
      <c r="D11" s="174"/>
      <c r="E11" s="264">
        <f>Таблица!F133</f>
        <v>1385.8</v>
      </c>
      <c r="F11" s="172">
        <f>Таблица!G133</f>
        <v>1504.1000000000001</v>
      </c>
    </row>
    <row r="12" spans="1:6" ht="70.5" customHeight="1" thickBot="1" x14ac:dyDescent="0.25">
      <c r="A12" s="211" t="s">
        <v>149</v>
      </c>
      <c r="B12" s="176" t="s">
        <v>148</v>
      </c>
      <c r="C12" s="212" t="s">
        <v>920</v>
      </c>
      <c r="D12" s="178"/>
      <c r="E12" s="265">
        <f>Таблица!F134</f>
        <v>1640.6000000000001</v>
      </c>
      <c r="F12" s="180">
        <f>Таблица!G134</f>
        <v>1640.6000000000001</v>
      </c>
    </row>
    <row r="13" spans="1:6" ht="19.5" customHeight="1" thickBot="1" x14ac:dyDescent="0.25">
      <c r="A13" s="364" t="s">
        <v>375</v>
      </c>
      <c r="B13" s="365"/>
      <c r="C13" s="365"/>
      <c r="D13" s="365"/>
      <c r="E13" s="365"/>
      <c r="F13" s="366"/>
    </row>
    <row r="14" spans="1:6" ht="25.5" customHeight="1" x14ac:dyDescent="0.2">
      <c r="A14" s="205" t="s">
        <v>132</v>
      </c>
      <c r="B14" s="194" t="s">
        <v>46</v>
      </c>
      <c r="C14" s="206" t="s">
        <v>921</v>
      </c>
      <c r="D14" s="378"/>
      <c r="E14" s="262">
        <f>Таблица!F136</f>
        <v>1370.2</v>
      </c>
      <c r="F14" s="263">
        <f>Таблица!G136</f>
        <v>1618.5</v>
      </c>
    </row>
    <row r="15" spans="1:6" ht="25.5" customHeight="1" x14ac:dyDescent="0.2">
      <c r="A15" s="208" t="s">
        <v>209</v>
      </c>
      <c r="B15" s="169" t="s">
        <v>46</v>
      </c>
      <c r="C15" s="209" t="s">
        <v>922</v>
      </c>
      <c r="D15" s="362"/>
      <c r="E15" s="264">
        <f>Таблица!F137</f>
        <v>1608.1000000000001</v>
      </c>
      <c r="F15" s="172">
        <f>Таблица!G137</f>
        <v>1810.9</v>
      </c>
    </row>
    <row r="16" spans="1:6" ht="25.5" customHeight="1" x14ac:dyDescent="0.2">
      <c r="A16" s="208" t="s">
        <v>119</v>
      </c>
      <c r="B16" s="169" t="s">
        <v>46</v>
      </c>
      <c r="C16" s="209" t="s">
        <v>923</v>
      </c>
      <c r="D16" s="360"/>
      <c r="E16" s="264">
        <f>Таблица!F138</f>
        <v>1762.8</v>
      </c>
      <c r="F16" s="172">
        <f>Таблица!G138</f>
        <v>1921.4</v>
      </c>
    </row>
    <row r="17" spans="1:6" ht="25.5" customHeight="1" x14ac:dyDescent="0.2">
      <c r="A17" s="208" t="s">
        <v>120</v>
      </c>
      <c r="B17" s="169" t="s">
        <v>46</v>
      </c>
      <c r="C17" s="209" t="s">
        <v>924</v>
      </c>
      <c r="D17" s="361"/>
      <c r="E17" s="264">
        <f>Таблица!F139</f>
        <v>2031.9</v>
      </c>
      <c r="F17" s="172">
        <f>Таблица!G139</f>
        <v>2236</v>
      </c>
    </row>
    <row r="18" spans="1:6" ht="25.5" customHeight="1" x14ac:dyDescent="0.2">
      <c r="A18" s="208" t="s">
        <v>121</v>
      </c>
      <c r="B18" s="169" t="s">
        <v>46</v>
      </c>
      <c r="C18" s="209" t="s">
        <v>925</v>
      </c>
      <c r="D18" s="361"/>
      <c r="E18" s="264">
        <f>Таблица!F140</f>
        <v>2269.8000000000002</v>
      </c>
      <c r="F18" s="172">
        <f>Таблица!G140</f>
        <v>2468.7000000000003</v>
      </c>
    </row>
    <row r="19" spans="1:6" ht="25.5" customHeight="1" x14ac:dyDescent="0.2">
      <c r="A19" s="208" t="s">
        <v>210</v>
      </c>
      <c r="B19" s="169" t="s">
        <v>46</v>
      </c>
      <c r="C19" s="209" t="s">
        <v>926</v>
      </c>
      <c r="D19" s="362"/>
      <c r="E19" s="264">
        <f>Таблица!F141</f>
        <v>1656.2</v>
      </c>
      <c r="F19" s="172">
        <f>Таблица!G141</f>
        <v>1873.3</v>
      </c>
    </row>
    <row r="20" spans="1:6" ht="24" customHeight="1" x14ac:dyDescent="0.2">
      <c r="A20" s="208" t="s">
        <v>125</v>
      </c>
      <c r="B20" s="169" t="s">
        <v>46</v>
      </c>
      <c r="C20" s="209" t="s">
        <v>923</v>
      </c>
      <c r="D20" s="360"/>
      <c r="E20" s="264">
        <f>Таблица!F142</f>
        <v>1762.8</v>
      </c>
      <c r="F20" s="172">
        <f>Таблица!G142</f>
        <v>1921.4</v>
      </c>
    </row>
    <row r="21" spans="1:6" ht="24" customHeight="1" x14ac:dyDescent="0.2">
      <c r="A21" s="208" t="s">
        <v>126</v>
      </c>
      <c r="B21" s="169" t="s">
        <v>46</v>
      </c>
      <c r="C21" s="209" t="s">
        <v>924</v>
      </c>
      <c r="D21" s="361"/>
      <c r="E21" s="264">
        <f>Таблица!F143</f>
        <v>2031.9</v>
      </c>
      <c r="F21" s="172">
        <f>Таблица!G143</f>
        <v>2236</v>
      </c>
    </row>
    <row r="22" spans="1:6" ht="24" customHeight="1" x14ac:dyDescent="0.2">
      <c r="A22" s="208" t="s">
        <v>127</v>
      </c>
      <c r="B22" s="169" t="s">
        <v>46</v>
      </c>
      <c r="C22" s="209" t="s">
        <v>925</v>
      </c>
      <c r="D22" s="361"/>
      <c r="E22" s="264">
        <f>Таблица!F144</f>
        <v>2269.8000000000002</v>
      </c>
      <c r="F22" s="172">
        <f>Таблица!G144</f>
        <v>2468.7000000000003</v>
      </c>
    </row>
    <row r="23" spans="1:6" ht="24" customHeight="1" x14ac:dyDescent="0.2">
      <c r="A23" s="208" t="s">
        <v>211</v>
      </c>
      <c r="B23" s="169" t="s">
        <v>46</v>
      </c>
      <c r="C23" s="209" t="s">
        <v>926</v>
      </c>
      <c r="D23" s="362"/>
      <c r="E23" s="264">
        <f>Таблица!F145</f>
        <v>1656.2</v>
      </c>
      <c r="F23" s="172">
        <f>Таблица!G145</f>
        <v>1873.3</v>
      </c>
    </row>
    <row r="24" spans="1:6" ht="25.5" customHeight="1" x14ac:dyDescent="0.2">
      <c r="A24" s="208" t="s">
        <v>203</v>
      </c>
      <c r="B24" s="169" t="s">
        <v>46</v>
      </c>
      <c r="C24" s="209" t="s">
        <v>921</v>
      </c>
      <c r="D24" s="360"/>
      <c r="E24" s="264">
        <f>Таблица!F146</f>
        <v>1370.2</v>
      </c>
      <c r="F24" s="172">
        <f>Таблица!G146</f>
        <v>1618.5</v>
      </c>
    </row>
    <row r="25" spans="1:6" ht="25.5" customHeight="1" x14ac:dyDescent="0.2">
      <c r="A25" s="208" t="s">
        <v>204</v>
      </c>
      <c r="B25" s="169" t="s">
        <v>46</v>
      </c>
      <c r="C25" s="209" t="s">
        <v>923</v>
      </c>
      <c r="D25" s="361"/>
      <c r="E25" s="264">
        <f>Таблица!F147</f>
        <v>1762.8</v>
      </c>
      <c r="F25" s="172">
        <f>Таблица!G147</f>
        <v>1921.4</v>
      </c>
    </row>
    <row r="26" spans="1:6" ht="25.5" customHeight="1" x14ac:dyDescent="0.2">
      <c r="A26" s="208" t="s">
        <v>205</v>
      </c>
      <c r="B26" s="169" t="s">
        <v>46</v>
      </c>
      <c r="C26" s="209" t="s">
        <v>924</v>
      </c>
      <c r="D26" s="361"/>
      <c r="E26" s="264">
        <f>Таблица!F148</f>
        <v>2031.9</v>
      </c>
      <c r="F26" s="172">
        <f>Таблица!G148</f>
        <v>2236</v>
      </c>
    </row>
    <row r="27" spans="1:6" ht="25.5" customHeight="1" x14ac:dyDescent="0.2">
      <c r="A27" s="208" t="s">
        <v>206</v>
      </c>
      <c r="B27" s="169" t="s">
        <v>46</v>
      </c>
      <c r="C27" s="209" t="s">
        <v>925</v>
      </c>
      <c r="D27" s="361"/>
      <c r="E27" s="264">
        <f>Таблица!F149</f>
        <v>2269.8000000000002</v>
      </c>
      <c r="F27" s="172">
        <f>Таблица!G149</f>
        <v>2468.7000000000003</v>
      </c>
    </row>
    <row r="28" spans="1:6" ht="25.5" customHeight="1" x14ac:dyDescent="0.2">
      <c r="A28" s="208" t="s">
        <v>207</v>
      </c>
      <c r="B28" s="169" t="s">
        <v>46</v>
      </c>
      <c r="C28" s="209" t="s">
        <v>922</v>
      </c>
      <c r="D28" s="361"/>
      <c r="E28" s="264">
        <f>Таблица!F150</f>
        <v>1608.1000000000001</v>
      </c>
      <c r="F28" s="172">
        <f>Таблица!G150</f>
        <v>1810.9</v>
      </c>
    </row>
    <row r="29" spans="1:6" ht="25.5" customHeight="1" x14ac:dyDescent="0.2">
      <c r="A29" s="208" t="s">
        <v>208</v>
      </c>
      <c r="B29" s="169" t="s">
        <v>46</v>
      </c>
      <c r="C29" s="209" t="s">
        <v>926</v>
      </c>
      <c r="D29" s="362"/>
      <c r="E29" s="264">
        <f>Таблица!F151</f>
        <v>1656.2</v>
      </c>
      <c r="F29" s="172">
        <f>Таблица!G151</f>
        <v>1873.3</v>
      </c>
    </row>
    <row r="30" spans="1:6" ht="25.5" customHeight="1" x14ac:dyDescent="0.2">
      <c r="A30" s="208" t="s">
        <v>240</v>
      </c>
      <c r="B30" s="173" t="s">
        <v>238</v>
      </c>
      <c r="C30" s="266" t="s">
        <v>226</v>
      </c>
      <c r="D30" s="360"/>
      <c r="E30" s="380">
        <f>Таблица!F152</f>
        <v>3476</v>
      </c>
      <c r="F30" s="381"/>
    </row>
    <row r="31" spans="1:6" ht="25.5" customHeight="1" x14ac:dyDescent="0.2">
      <c r="A31" s="208" t="s">
        <v>241</v>
      </c>
      <c r="B31" s="173" t="s">
        <v>238</v>
      </c>
      <c r="C31" s="266" t="s">
        <v>227</v>
      </c>
      <c r="D31" s="361"/>
      <c r="E31" s="380">
        <f>Таблица!F153</f>
        <v>4059</v>
      </c>
      <c r="F31" s="381"/>
    </row>
    <row r="32" spans="1:6" ht="25.5" customHeight="1" x14ac:dyDescent="0.2">
      <c r="A32" s="208" t="s">
        <v>242</v>
      </c>
      <c r="B32" s="173" t="s">
        <v>238</v>
      </c>
      <c r="C32" s="266" t="s">
        <v>228</v>
      </c>
      <c r="D32" s="361"/>
      <c r="E32" s="380">
        <f>Таблица!F154</f>
        <v>4620</v>
      </c>
      <c r="F32" s="381"/>
    </row>
    <row r="33" spans="1:6" ht="25.5" customHeight="1" x14ac:dyDescent="0.2">
      <c r="A33" s="208" t="s">
        <v>243</v>
      </c>
      <c r="B33" s="173" t="s">
        <v>229</v>
      </c>
      <c r="C33" s="266" t="s">
        <v>230</v>
      </c>
      <c r="D33" s="361"/>
      <c r="E33" s="380">
        <f>Таблица!F155</f>
        <v>2129</v>
      </c>
      <c r="F33" s="381"/>
    </row>
    <row r="34" spans="1:6" ht="25.5" customHeight="1" thickBot="1" x14ac:dyDescent="0.25">
      <c r="A34" s="211" t="s">
        <v>244</v>
      </c>
      <c r="B34" s="221" t="s">
        <v>231</v>
      </c>
      <c r="C34" s="267" t="s">
        <v>232</v>
      </c>
      <c r="D34" s="379"/>
      <c r="E34" s="389">
        <f>Таблица!F156</f>
        <v>2633</v>
      </c>
      <c r="F34" s="390"/>
    </row>
    <row r="35" spans="1:6" ht="19.5" customHeight="1" thickBot="1" x14ac:dyDescent="0.25">
      <c r="A35" s="382" t="s">
        <v>376</v>
      </c>
      <c r="B35" s="383"/>
      <c r="C35" s="383"/>
      <c r="D35" s="383"/>
      <c r="E35" s="383"/>
      <c r="F35" s="384"/>
    </row>
    <row r="36" spans="1:6" ht="32.25" customHeight="1" x14ac:dyDescent="0.2">
      <c r="A36" s="205" t="s">
        <v>215</v>
      </c>
      <c r="B36" s="194" t="s">
        <v>217</v>
      </c>
      <c r="C36" s="206"/>
      <c r="D36" s="378"/>
      <c r="E36" s="385">
        <f>Таблица!F158</f>
        <v>347.1</v>
      </c>
      <c r="F36" s="386"/>
    </row>
    <row r="37" spans="1:6" ht="32.25" customHeight="1" x14ac:dyDescent="0.2">
      <c r="A37" s="208" t="s">
        <v>216</v>
      </c>
      <c r="B37" s="169" t="s">
        <v>218</v>
      </c>
      <c r="C37" s="209"/>
      <c r="D37" s="361"/>
      <c r="E37" s="387">
        <f>Таблица!F159</f>
        <v>422.5</v>
      </c>
      <c r="F37" s="388"/>
    </row>
    <row r="38" spans="1:6" ht="32.25" customHeight="1" x14ac:dyDescent="0.2">
      <c r="A38" s="268" t="s">
        <v>213</v>
      </c>
      <c r="B38" s="169" t="s">
        <v>219</v>
      </c>
      <c r="C38" s="209"/>
      <c r="D38" s="361"/>
      <c r="E38" s="387">
        <f>Таблица!F160</f>
        <v>482.3</v>
      </c>
      <c r="F38" s="388"/>
    </row>
    <row r="39" spans="1:6" ht="32.25" customHeight="1" thickBot="1" x14ac:dyDescent="0.25">
      <c r="A39" s="269" t="s">
        <v>214</v>
      </c>
      <c r="B39" s="176" t="s">
        <v>220</v>
      </c>
      <c r="C39" s="212"/>
      <c r="D39" s="379"/>
      <c r="E39" s="376">
        <f>Таблица!F161</f>
        <v>557.70000000000005</v>
      </c>
      <c r="F39" s="377"/>
    </row>
    <row r="40" spans="1:6" x14ac:dyDescent="0.2">
      <c r="A40" s="224" t="s">
        <v>239</v>
      </c>
      <c r="B40" s="225"/>
      <c r="C40" s="250"/>
      <c r="D40" s="190"/>
      <c r="E40" s="270"/>
      <c r="F40" s="270"/>
    </row>
    <row r="41" spans="1:6" x14ac:dyDescent="0.2">
      <c r="A41" s="271"/>
    </row>
  </sheetData>
  <sheetProtection password="E7C5" sheet="1" objects="1" scenarios="1" selectLockedCells="1" selectUnlockedCells="1"/>
  <mergeCells count="21">
    <mergeCell ref="D24:D29"/>
    <mergeCell ref="D5:D8"/>
    <mergeCell ref="D14:D15"/>
    <mergeCell ref="D16:D19"/>
    <mergeCell ref="A13:F13"/>
    <mergeCell ref="A1:F1"/>
    <mergeCell ref="D2:F2"/>
    <mergeCell ref="E39:F39"/>
    <mergeCell ref="D36:D39"/>
    <mergeCell ref="D30:D34"/>
    <mergeCell ref="E30:F30"/>
    <mergeCell ref="E31:F31"/>
    <mergeCell ref="A35:F35"/>
    <mergeCell ref="E36:F36"/>
    <mergeCell ref="E37:F37"/>
    <mergeCell ref="E38:F38"/>
    <mergeCell ref="E32:F32"/>
    <mergeCell ref="E33:F33"/>
    <mergeCell ref="E34:F34"/>
    <mergeCell ref="A4:F4"/>
    <mergeCell ref="D20:D23"/>
  </mergeCells>
  <pageMargins left="0" right="0" top="0" bottom="0" header="0" footer="0"/>
  <pageSetup paperSize="9" fitToHeight="2" orientation="portrait" useFirstPageNumber="1" horizontalDpi="300" verticalDpi="300" r:id="rId1"/>
  <headerFooter alignWithMargins="0"/>
  <rowBreaks count="1" manualBreakCount="1">
    <brk id="2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22"/>
  <sheetViews>
    <sheetView showGridLines="0" topLeftCell="A16" zoomScaleNormal="100" zoomScaleSheetLayoutView="90" zoomScalePageLayoutView="85" workbookViewId="0">
      <selection activeCell="A11" sqref="A11"/>
    </sheetView>
  </sheetViews>
  <sheetFormatPr defaultColWidth="11.5703125" defaultRowHeight="15" x14ac:dyDescent="0.2"/>
  <cols>
    <col min="1" max="1" width="11.28515625" style="250" customWidth="1"/>
    <col min="2" max="2" width="33.140625" style="225" customWidth="1"/>
    <col min="3" max="3" width="13.42578125" style="250" customWidth="1"/>
    <col min="4" max="4" width="15.85546875" style="190" customWidth="1"/>
    <col min="5" max="6" width="13.42578125" style="270" customWidth="1"/>
    <col min="7" max="16384" width="11.5703125" style="190"/>
  </cols>
  <sheetData>
    <row r="1" spans="1:6" ht="19.5" thickBot="1" x14ac:dyDescent="0.25">
      <c r="A1" s="345" t="s">
        <v>857</v>
      </c>
      <c r="B1" s="346"/>
      <c r="C1" s="346"/>
      <c r="D1" s="346"/>
      <c r="E1" s="346"/>
      <c r="F1" s="347"/>
    </row>
    <row r="2" spans="1:6" ht="19.5" thickBot="1" x14ac:dyDescent="0.25">
      <c r="A2" s="228"/>
      <c r="B2" s="229"/>
      <c r="C2" s="229"/>
      <c r="D2" s="348" t="str">
        <f>'Столы на металлокаркасе'!F7</f>
        <v>Измененен: 09.09.2024</v>
      </c>
      <c r="E2" s="348"/>
      <c r="F2" s="349"/>
    </row>
    <row r="3" spans="1:6" ht="46.5" customHeight="1" thickBot="1" x14ac:dyDescent="0.25">
      <c r="A3" s="254" t="s">
        <v>0</v>
      </c>
      <c r="B3" s="255" t="s">
        <v>1</v>
      </c>
      <c r="C3" s="255" t="s">
        <v>858</v>
      </c>
      <c r="D3" s="255" t="s">
        <v>3</v>
      </c>
      <c r="E3" s="260" t="s">
        <v>859</v>
      </c>
      <c r="F3" s="261" t="s">
        <v>860</v>
      </c>
    </row>
    <row r="4" spans="1:6" ht="15.75" thickBot="1" x14ac:dyDescent="0.25">
      <c r="A4" s="350" t="s">
        <v>378</v>
      </c>
      <c r="B4" s="351"/>
      <c r="C4" s="351"/>
      <c r="D4" s="351"/>
      <c r="E4" s="351"/>
      <c r="F4" s="352"/>
    </row>
    <row r="5" spans="1:6" ht="70.5" customHeight="1" x14ac:dyDescent="0.2">
      <c r="A5" s="273" t="s">
        <v>304</v>
      </c>
      <c r="B5" s="274" t="s">
        <v>307</v>
      </c>
      <c r="C5" s="275" t="s">
        <v>927</v>
      </c>
      <c r="D5" s="247"/>
      <c r="E5" s="391">
        <f>Таблица!F163</f>
        <v>1116.7</v>
      </c>
      <c r="F5" s="392"/>
    </row>
    <row r="6" spans="1:6" ht="70.5" customHeight="1" x14ac:dyDescent="0.2">
      <c r="A6" s="276" t="s">
        <v>305</v>
      </c>
      <c r="B6" s="204" t="s">
        <v>308</v>
      </c>
      <c r="C6" s="277" t="s">
        <v>927</v>
      </c>
      <c r="D6" s="173"/>
      <c r="E6" s="356">
        <f>Таблица!F164</f>
        <v>1436.5</v>
      </c>
      <c r="F6" s="357"/>
    </row>
    <row r="7" spans="1:6" ht="70.5" customHeight="1" x14ac:dyDescent="0.2">
      <c r="A7" s="208" t="s">
        <v>153</v>
      </c>
      <c r="B7" s="169" t="s">
        <v>152</v>
      </c>
      <c r="C7" s="209" t="s">
        <v>904</v>
      </c>
      <c r="D7" s="174"/>
      <c r="E7" s="210">
        <f>Таблица!F165</f>
        <v>8845.2000000000007</v>
      </c>
      <c r="F7" s="201">
        <f>Таблица!G165</f>
        <v>9284.6</v>
      </c>
    </row>
    <row r="8" spans="1:6" ht="70.5" customHeight="1" x14ac:dyDescent="0.2">
      <c r="A8" s="208" t="s">
        <v>156</v>
      </c>
      <c r="B8" s="169" t="s">
        <v>154</v>
      </c>
      <c r="C8" s="209" t="s">
        <v>901</v>
      </c>
      <c r="D8" s="174"/>
      <c r="E8" s="210">
        <f>Таблица!F166</f>
        <v>6331</v>
      </c>
      <c r="F8" s="201">
        <f>Таблица!G166</f>
        <v>6828.9000000000005</v>
      </c>
    </row>
    <row r="9" spans="1:6" ht="70.5" customHeight="1" thickBot="1" x14ac:dyDescent="0.25">
      <c r="A9" s="211" t="s">
        <v>157</v>
      </c>
      <c r="B9" s="176" t="s">
        <v>155</v>
      </c>
      <c r="C9" s="212" t="s">
        <v>902</v>
      </c>
      <c r="D9" s="223"/>
      <c r="E9" s="244">
        <f>Таблица!F167</f>
        <v>8281</v>
      </c>
      <c r="F9" s="245">
        <f>Таблица!G167</f>
        <v>9263.8000000000011</v>
      </c>
    </row>
    <row r="10" spans="1:6" ht="15.75" thickBot="1" x14ac:dyDescent="0.25">
      <c r="A10" s="350" t="s">
        <v>379</v>
      </c>
      <c r="B10" s="351"/>
      <c r="C10" s="351"/>
      <c r="D10" s="351"/>
      <c r="E10" s="351"/>
      <c r="F10" s="352"/>
    </row>
    <row r="11" spans="1:6" ht="70.5" customHeight="1" x14ac:dyDescent="0.2">
      <c r="A11" s="205" t="s">
        <v>159</v>
      </c>
      <c r="B11" s="194" t="s">
        <v>158</v>
      </c>
      <c r="C11" s="206" t="s">
        <v>928</v>
      </c>
      <c r="D11" s="232"/>
      <c r="E11" s="207">
        <f>Таблица!F168</f>
        <v>2597.4</v>
      </c>
      <c r="F11" s="197">
        <f>Таблица!G168</f>
        <v>2774.2000000000003</v>
      </c>
    </row>
    <row r="12" spans="1:6" ht="70.5" customHeight="1" x14ac:dyDescent="0.2">
      <c r="A12" s="208" t="s">
        <v>380</v>
      </c>
      <c r="B12" s="169" t="s">
        <v>386</v>
      </c>
      <c r="C12" s="209" t="s">
        <v>929</v>
      </c>
      <c r="D12" s="278"/>
      <c r="E12" s="210">
        <f>Таблица!F169</f>
        <v>2359.5</v>
      </c>
      <c r="F12" s="201">
        <f>Таблица!G169</f>
        <v>2559.7000000000003</v>
      </c>
    </row>
    <row r="13" spans="1:6" ht="70.5" customHeight="1" x14ac:dyDescent="0.2">
      <c r="A13" s="208" t="s">
        <v>383</v>
      </c>
      <c r="B13" s="169" t="s">
        <v>389</v>
      </c>
      <c r="C13" s="209" t="s">
        <v>929</v>
      </c>
      <c r="D13" s="278"/>
      <c r="E13" s="210">
        <f>Таблица!F170</f>
        <v>2359.5</v>
      </c>
      <c r="F13" s="201">
        <f>Таблица!G170</f>
        <v>2559.7000000000003</v>
      </c>
    </row>
    <row r="14" spans="1:6" ht="70.5" customHeight="1" x14ac:dyDescent="0.2">
      <c r="A14" s="208" t="s">
        <v>381</v>
      </c>
      <c r="B14" s="169" t="s">
        <v>387</v>
      </c>
      <c r="C14" s="209" t="s">
        <v>930</v>
      </c>
      <c r="D14" s="279"/>
      <c r="E14" s="210">
        <f>Таблица!F171</f>
        <v>1597.7</v>
      </c>
      <c r="F14" s="201">
        <f>Таблица!G171</f>
        <v>1710.8</v>
      </c>
    </row>
    <row r="15" spans="1:6" ht="70.5" customHeight="1" x14ac:dyDescent="0.2">
      <c r="A15" s="208" t="s">
        <v>384</v>
      </c>
      <c r="B15" s="169" t="s">
        <v>390</v>
      </c>
      <c r="C15" s="209" t="s">
        <v>930</v>
      </c>
      <c r="D15" s="279"/>
      <c r="E15" s="210">
        <f>Таблица!F172</f>
        <v>1597.7</v>
      </c>
      <c r="F15" s="201">
        <f>Таблица!G172</f>
        <v>1710.8</v>
      </c>
    </row>
    <row r="16" spans="1:6" ht="70.5" customHeight="1" x14ac:dyDescent="0.2">
      <c r="A16" s="208" t="s">
        <v>382</v>
      </c>
      <c r="B16" s="169" t="s">
        <v>388</v>
      </c>
      <c r="C16" s="209" t="s">
        <v>931</v>
      </c>
      <c r="D16" s="173"/>
      <c r="E16" s="210">
        <f>Таблица!F173</f>
        <v>1323.4</v>
      </c>
      <c r="F16" s="201">
        <f>Таблица!G173</f>
        <v>1446.9</v>
      </c>
    </row>
    <row r="17" spans="1:6" ht="70.5" customHeight="1" x14ac:dyDescent="0.2">
      <c r="A17" s="208" t="s">
        <v>385</v>
      </c>
      <c r="B17" s="169" t="s">
        <v>391</v>
      </c>
      <c r="C17" s="209" t="s">
        <v>931</v>
      </c>
      <c r="D17" s="173"/>
      <c r="E17" s="210">
        <f>Таблица!F174</f>
        <v>1323.4</v>
      </c>
      <c r="F17" s="201">
        <f>Таблица!G174</f>
        <v>1446.9</v>
      </c>
    </row>
    <row r="18" spans="1:6" ht="70.5" customHeight="1" x14ac:dyDescent="0.2">
      <c r="A18" s="208" t="s">
        <v>160</v>
      </c>
      <c r="B18" s="169" t="s">
        <v>162</v>
      </c>
      <c r="C18" s="209" t="s">
        <v>932</v>
      </c>
      <c r="D18" s="173"/>
      <c r="E18" s="210">
        <f>Таблица!F175</f>
        <v>2111.2000000000003</v>
      </c>
      <c r="F18" s="201">
        <f>Таблица!G175</f>
        <v>2111.2000000000003</v>
      </c>
    </row>
    <row r="19" spans="1:6" ht="70.5" customHeight="1" thickBot="1" x14ac:dyDescent="0.25">
      <c r="A19" s="211" t="s">
        <v>161</v>
      </c>
      <c r="B19" s="176" t="s">
        <v>163</v>
      </c>
      <c r="C19" s="212" t="s">
        <v>933</v>
      </c>
      <c r="D19" s="178"/>
      <c r="E19" s="244">
        <f>Таблица!F176</f>
        <v>1712.1000000000001</v>
      </c>
      <c r="F19" s="245">
        <f>Таблица!G176</f>
        <v>1712.1000000000001</v>
      </c>
    </row>
    <row r="20" spans="1:6" ht="32.25" customHeight="1" x14ac:dyDescent="0.2">
      <c r="A20" s="205" t="s">
        <v>164</v>
      </c>
      <c r="B20" s="194" t="s">
        <v>48</v>
      </c>
      <c r="C20" s="206"/>
      <c r="D20" s="280"/>
      <c r="E20" s="391">
        <f>Таблица!F177</f>
        <v>491.40000000000003</v>
      </c>
      <c r="F20" s="392"/>
    </row>
    <row r="21" spans="1:6" ht="32.25" customHeight="1" thickBot="1" x14ac:dyDescent="0.25">
      <c r="A21" s="211" t="s">
        <v>165</v>
      </c>
      <c r="B21" s="176" t="s">
        <v>48</v>
      </c>
      <c r="C21" s="212"/>
      <c r="D21" s="178"/>
      <c r="E21" s="358">
        <f>Таблица!F178</f>
        <v>491.40000000000003</v>
      </c>
      <c r="F21" s="359"/>
    </row>
    <row r="22" spans="1:6" x14ac:dyDescent="0.2">
      <c r="A22" s="249"/>
    </row>
  </sheetData>
  <sheetProtection password="E7C5" sheet="1" objects="1" scenarios="1" selectLockedCells="1" selectUnlockedCells="1"/>
  <mergeCells count="8">
    <mergeCell ref="A1:F1"/>
    <mergeCell ref="D2:F2"/>
    <mergeCell ref="E20:F20"/>
    <mergeCell ref="E21:F21"/>
    <mergeCell ref="A4:F4"/>
    <mergeCell ref="E5:F5"/>
    <mergeCell ref="E6:F6"/>
    <mergeCell ref="A10:F10"/>
  </mergeCells>
  <pageMargins left="0" right="0" top="0" bottom="0" header="0" footer="0"/>
  <pageSetup paperSize="9" orientation="portrait" useFirstPageNumber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4"/>
  <sheetViews>
    <sheetView showGridLines="0" zoomScaleNormal="100" zoomScaleSheetLayoutView="90" zoomScalePageLayoutView="85" workbookViewId="0">
      <selection activeCell="A7" sqref="A7"/>
    </sheetView>
  </sheetViews>
  <sheetFormatPr defaultColWidth="11.5703125" defaultRowHeight="15" x14ac:dyDescent="0.2"/>
  <cols>
    <col min="1" max="1" width="16.28515625" style="252" customWidth="1"/>
    <col min="2" max="2" width="25.7109375" style="153" customWidth="1"/>
    <col min="3" max="3" width="14.28515625" style="252" customWidth="1"/>
    <col min="4" max="4" width="15.140625" style="154" customWidth="1"/>
    <col min="5" max="6" width="12.5703125" style="272" customWidth="1"/>
    <col min="7" max="16384" width="11.5703125" style="154"/>
  </cols>
  <sheetData>
    <row r="1" spans="1:7" ht="19.5" thickBot="1" x14ac:dyDescent="0.25">
      <c r="A1" s="345" t="s">
        <v>857</v>
      </c>
      <c r="B1" s="346"/>
      <c r="C1" s="346"/>
      <c r="D1" s="346"/>
      <c r="E1" s="346"/>
      <c r="F1" s="347"/>
    </row>
    <row r="2" spans="1:7" ht="19.5" thickBot="1" x14ac:dyDescent="0.25">
      <c r="A2" s="228"/>
      <c r="B2" s="229"/>
      <c r="C2" s="229"/>
      <c r="D2" s="348" t="str">
        <f>'Столы на металлокаркасе'!F7</f>
        <v>Измененен: 09.09.2024</v>
      </c>
      <c r="E2" s="348"/>
      <c r="F2" s="349"/>
    </row>
    <row r="3" spans="1:7" ht="45.75" thickBot="1" x14ac:dyDescent="0.25">
      <c r="A3" s="281" t="s">
        <v>0</v>
      </c>
      <c r="B3" s="255" t="s">
        <v>1</v>
      </c>
      <c r="C3" s="255" t="s">
        <v>858</v>
      </c>
      <c r="D3" s="282" t="s">
        <v>3</v>
      </c>
      <c r="E3" s="260" t="s">
        <v>859</v>
      </c>
      <c r="F3" s="261" t="s">
        <v>860</v>
      </c>
    </row>
    <row r="4" spans="1:7" ht="70.5" customHeight="1" x14ac:dyDescent="0.2">
      <c r="A4" s="205" t="s">
        <v>170</v>
      </c>
      <c r="B4" s="194" t="s">
        <v>166</v>
      </c>
      <c r="C4" s="206" t="s">
        <v>934</v>
      </c>
      <c r="D4" s="247"/>
      <c r="E4" s="207">
        <f>Таблица!F180</f>
        <v>7403.5</v>
      </c>
      <c r="F4" s="197">
        <f>Таблица!G180</f>
        <v>8743.8000000000011</v>
      </c>
    </row>
    <row r="5" spans="1:7" ht="70.5" customHeight="1" x14ac:dyDescent="0.2">
      <c r="A5" s="208" t="s">
        <v>171</v>
      </c>
      <c r="B5" s="169" t="s">
        <v>167</v>
      </c>
      <c r="C5" s="277" t="s">
        <v>935</v>
      </c>
      <c r="D5" s="173"/>
      <c r="E5" s="210">
        <f>Таблица!F181</f>
        <v>8749</v>
      </c>
      <c r="F5" s="201">
        <f>Таблица!G181</f>
        <v>10201.1</v>
      </c>
    </row>
    <row r="6" spans="1:7" ht="70.5" customHeight="1" x14ac:dyDescent="0.2">
      <c r="A6" s="208" t="s">
        <v>172</v>
      </c>
      <c r="B6" s="169" t="s">
        <v>168</v>
      </c>
      <c r="C6" s="209" t="s">
        <v>936</v>
      </c>
      <c r="D6" s="173"/>
      <c r="E6" s="210">
        <f>Таблица!F182</f>
        <v>9742.2000000000007</v>
      </c>
      <c r="F6" s="201">
        <f>Таблица!G182</f>
        <v>11242.4</v>
      </c>
      <c r="G6" s="283"/>
    </row>
    <row r="7" spans="1:7" ht="70.5" customHeight="1" x14ac:dyDescent="0.2">
      <c r="A7" s="208" t="s">
        <v>173</v>
      </c>
      <c r="B7" s="169" t="s">
        <v>169</v>
      </c>
      <c r="C7" s="209" t="s">
        <v>937</v>
      </c>
      <c r="D7" s="173"/>
      <c r="E7" s="210">
        <f>Таблица!F183</f>
        <v>10618.4</v>
      </c>
      <c r="F7" s="201">
        <f>Таблица!G183</f>
        <v>12849.2</v>
      </c>
    </row>
    <row r="8" spans="1:7" ht="35.25" customHeight="1" x14ac:dyDescent="0.2">
      <c r="A8" s="208" t="s">
        <v>222</v>
      </c>
      <c r="B8" s="169" t="s">
        <v>176</v>
      </c>
      <c r="C8" s="209" t="s">
        <v>938</v>
      </c>
      <c r="D8" s="360"/>
      <c r="E8" s="284">
        <f>Таблица!F184</f>
        <v>27573</v>
      </c>
      <c r="F8" s="201">
        <f>Таблица!G184</f>
        <v>31532.799999999999</v>
      </c>
    </row>
    <row r="9" spans="1:7" ht="35.25" customHeight="1" x14ac:dyDescent="0.2">
      <c r="A9" s="208" t="s">
        <v>223</v>
      </c>
      <c r="B9" s="169" t="s">
        <v>178</v>
      </c>
      <c r="C9" s="209" t="s">
        <v>938</v>
      </c>
      <c r="D9" s="394"/>
      <c r="E9" s="210">
        <f>Таблица!F185</f>
        <v>15592.2</v>
      </c>
      <c r="F9" s="201">
        <f>Таблица!G185</f>
        <v>16056.300000000001</v>
      </c>
    </row>
    <row r="10" spans="1:7" ht="70.5" customHeight="1" x14ac:dyDescent="0.2">
      <c r="A10" s="276" t="s">
        <v>179</v>
      </c>
      <c r="B10" s="169" t="s">
        <v>182</v>
      </c>
      <c r="C10" s="277" t="s">
        <v>939</v>
      </c>
      <c r="D10" s="219"/>
      <c r="E10" s="210">
        <f>Таблица!F186</f>
        <v>1952.6000000000001</v>
      </c>
      <c r="F10" s="201">
        <f>Таблица!G186</f>
        <v>2258.1</v>
      </c>
    </row>
    <row r="11" spans="1:7" ht="70.5" customHeight="1" thickBot="1" x14ac:dyDescent="0.25">
      <c r="A11" s="285" t="s">
        <v>180</v>
      </c>
      <c r="B11" s="176" t="s">
        <v>183</v>
      </c>
      <c r="C11" s="286" t="s">
        <v>939</v>
      </c>
      <c r="D11" s="223"/>
      <c r="E11" s="244">
        <f>Таблица!F187</f>
        <v>1952.6000000000001</v>
      </c>
      <c r="F11" s="245">
        <f>Таблица!G187</f>
        <v>2258.1</v>
      </c>
    </row>
    <row r="12" spans="1:7" x14ac:dyDescent="0.2">
      <c r="A12" s="395" t="s">
        <v>225</v>
      </c>
      <c r="B12" s="395"/>
      <c r="C12" s="395"/>
      <c r="D12" s="395"/>
      <c r="E12" s="395"/>
      <c r="F12" s="395"/>
    </row>
    <row r="13" spans="1:7" ht="32.25" customHeight="1" x14ac:dyDescent="0.2">
      <c r="A13" s="395" t="s">
        <v>224</v>
      </c>
      <c r="B13" s="395"/>
      <c r="C13" s="395"/>
      <c r="D13" s="395"/>
      <c r="E13" s="395"/>
      <c r="F13" s="395"/>
    </row>
    <row r="14" spans="1:7" ht="33" customHeight="1" x14ac:dyDescent="0.2">
      <c r="A14" s="393" t="s">
        <v>855</v>
      </c>
      <c r="B14" s="393"/>
      <c r="C14" s="393"/>
      <c r="D14" s="393"/>
      <c r="E14" s="393"/>
      <c r="F14" s="393"/>
    </row>
  </sheetData>
  <sheetProtection password="E7C5" sheet="1" objects="1" scenarios="1" selectLockedCells="1" selectUnlockedCells="1"/>
  <mergeCells count="6">
    <mergeCell ref="A14:F14"/>
    <mergeCell ref="A1:F1"/>
    <mergeCell ref="D2:F2"/>
    <mergeCell ref="D8:D9"/>
    <mergeCell ref="A12:F12"/>
    <mergeCell ref="A13:F13"/>
  </mergeCells>
  <pageMargins left="0.39370078740157483" right="0.39370078740157483" top="0.39370078740157483" bottom="0.39370078740157483" header="0.78740157480314965" footer="0.78740157480314965"/>
  <pageSetup paperSize="9" orientation="portrait" useFirstPageNumber="1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1"/>
  <sheetViews>
    <sheetView showGridLines="0" zoomScaleNormal="100" zoomScaleSheetLayoutView="90" zoomScalePageLayoutView="85" workbookViewId="0">
      <selection activeCell="A7" sqref="A7"/>
    </sheetView>
  </sheetViews>
  <sheetFormatPr defaultColWidth="11.5703125" defaultRowHeight="15" x14ac:dyDescent="0.2"/>
  <cols>
    <col min="1" max="1" width="13.28515625" style="252" customWidth="1"/>
    <col min="2" max="2" width="18.85546875" style="153" customWidth="1"/>
    <col min="3" max="3" width="15" style="252" customWidth="1"/>
    <col min="4" max="4" width="32.28515625" style="154" customWidth="1"/>
    <col min="5" max="6" width="8.85546875" style="272" customWidth="1"/>
    <col min="7" max="16384" width="11.5703125" style="154"/>
  </cols>
  <sheetData>
    <row r="1" spans="1:7" ht="19.5" thickBot="1" x14ac:dyDescent="0.25">
      <c r="A1" s="345" t="s">
        <v>857</v>
      </c>
      <c r="B1" s="346"/>
      <c r="C1" s="346"/>
      <c r="D1" s="346"/>
      <c r="E1" s="346"/>
      <c r="F1" s="347"/>
    </row>
    <row r="2" spans="1:7" ht="19.5" thickBot="1" x14ac:dyDescent="0.25">
      <c r="A2" s="301"/>
      <c r="B2" s="302"/>
      <c r="C2" s="302"/>
      <c r="D2" s="396" t="str">
        <f>'Столы на металлокаркасе'!F7</f>
        <v>Измененен: 09.09.2024</v>
      </c>
      <c r="E2" s="396"/>
      <c r="F2" s="397"/>
    </row>
    <row r="3" spans="1:7" ht="45" x14ac:dyDescent="0.2">
      <c r="A3" s="273" t="s">
        <v>0</v>
      </c>
      <c r="B3" s="303" t="s">
        <v>1</v>
      </c>
      <c r="C3" s="303" t="s">
        <v>858</v>
      </c>
      <c r="D3" s="304" t="s">
        <v>3</v>
      </c>
      <c r="E3" s="303" t="s">
        <v>957</v>
      </c>
      <c r="F3" s="305" t="s">
        <v>956</v>
      </c>
    </row>
    <row r="4" spans="1:7" ht="76.5" customHeight="1" x14ac:dyDescent="0.2">
      <c r="A4" s="208" t="s">
        <v>942</v>
      </c>
      <c r="B4" s="169" t="s">
        <v>951</v>
      </c>
      <c r="C4" s="312" t="s">
        <v>934</v>
      </c>
      <c r="D4" s="173"/>
      <c r="E4" s="210">
        <f>Таблица!F193</f>
        <v>12489.1</v>
      </c>
      <c r="F4" s="201">
        <f>Таблица!E193</f>
        <v>10930</v>
      </c>
    </row>
    <row r="5" spans="1:7" ht="76.5" customHeight="1" x14ac:dyDescent="0.2">
      <c r="A5" s="208" t="s">
        <v>943</v>
      </c>
      <c r="B5" s="169" t="s">
        <v>952</v>
      </c>
      <c r="C5" s="313" t="s">
        <v>947</v>
      </c>
      <c r="D5" s="173"/>
      <c r="E5" s="210">
        <f>Таблица!F194</f>
        <v>42014.700000000004</v>
      </c>
      <c r="F5" s="201">
        <f>Таблица!E194</f>
        <v>36923</v>
      </c>
    </row>
    <row r="6" spans="1:7" ht="76.5" customHeight="1" x14ac:dyDescent="0.2">
      <c r="A6" s="208" t="s">
        <v>944</v>
      </c>
      <c r="B6" s="169" t="s">
        <v>953</v>
      </c>
      <c r="C6" s="312" t="s">
        <v>948</v>
      </c>
      <c r="D6" s="173"/>
      <c r="E6" s="210">
        <f>Таблица!F195</f>
        <v>71540.3</v>
      </c>
      <c r="F6" s="201">
        <f>Таблица!E195</f>
        <v>62916</v>
      </c>
      <c r="G6" s="283"/>
    </row>
    <row r="7" spans="1:7" ht="76.5" customHeight="1" x14ac:dyDescent="0.2">
      <c r="A7" s="208" t="s">
        <v>945</v>
      </c>
      <c r="B7" s="169" t="s">
        <v>954</v>
      </c>
      <c r="C7" s="312" t="s">
        <v>949</v>
      </c>
      <c r="D7" s="173"/>
      <c r="E7" s="210">
        <f>Таблица!D196</f>
        <v>74245</v>
      </c>
      <c r="F7" s="201">
        <f>Таблица!E196</f>
        <v>84776</v>
      </c>
    </row>
    <row r="8" spans="1:7" ht="76.5" customHeight="1" thickBot="1" x14ac:dyDescent="0.25">
      <c r="A8" s="211" t="s">
        <v>946</v>
      </c>
      <c r="B8" s="176" t="s">
        <v>955</v>
      </c>
      <c r="C8" s="314" t="s">
        <v>950</v>
      </c>
      <c r="D8" s="306"/>
      <c r="E8" s="307">
        <f>Таблица!D197</f>
        <v>41926</v>
      </c>
      <c r="F8" s="245">
        <f>Таблица!E197</f>
        <v>47853</v>
      </c>
    </row>
    <row r="9" spans="1:7" x14ac:dyDescent="0.2">
      <c r="A9" s="395"/>
      <c r="B9" s="395"/>
      <c r="C9" s="395"/>
      <c r="D9" s="395"/>
      <c r="E9" s="395"/>
      <c r="F9" s="395"/>
    </row>
    <row r="10" spans="1:7" ht="32.25" customHeight="1" x14ac:dyDescent="0.2">
      <c r="A10" s="395"/>
      <c r="B10" s="395"/>
      <c r="C10" s="395"/>
      <c r="D10" s="395"/>
      <c r="E10" s="395"/>
      <c r="F10" s="395"/>
    </row>
    <row r="11" spans="1:7" ht="33" customHeight="1" x14ac:dyDescent="0.2">
      <c r="A11" s="393"/>
      <c r="B11" s="393"/>
      <c r="C11" s="393"/>
      <c r="D11" s="393"/>
      <c r="E11" s="393"/>
      <c r="F11" s="393"/>
    </row>
  </sheetData>
  <sheetProtection password="E7C5" sheet="1" objects="1" scenarios="1" selectLockedCells="1" selectUnlockedCells="1"/>
  <mergeCells count="5">
    <mergeCell ref="A1:F1"/>
    <mergeCell ref="D2:F2"/>
    <mergeCell ref="A9:F9"/>
    <mergeCell ref="A10:F10"/>
    <mergeCell ref="A11:F11"/>
  </mergeCells>
  <pageMargins left="0.39370078740157483" right="0.39370078740157483" top="0.39370078740157483" bottom="0.39370078740157483" header="0.78740157480314965" footer="0.78740157480314965"/>
  <pageSetup paperSize="9" orientation="portrait" useFirstPageNumber="1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BF400"/>
  <sheetViews>
    <sheetView showGridLines="0" zoomScale="75" zoomScaleNormal="75" zoomScaleSheetLayoutView="90" workbookViewId="0">
      <pane xSplit="7" ySplit="2" topLeftCell="I3" activePane="bottomRight" state="frozen"/>
      <selection pane="topRight" activeCell="H1" sqref="H1"/>
      <selection pane="bottomLeft" activeCell="A3" sqref="A3"/>
      <selection pane="bottomRight" activeCell="L22" sqref="L22"/>
    </sheetView>
  </sheetViews>
  <sheetFormatPr defaultColWidth="11.5703125" defaultRowHeight="15" x14ac:dyDescent="0.2"/>
  <cols>
    <col min="1" max="1" width="13.140625" style="48" customWidth="1"/>
    <col min="2" max="2" width="30.5703125" style="48" customWidth="1"/>
    <col min="3" max="3" width="18.42578125" style="48" customWidth="1"/>
    <col min="4" max="5" width="9.140625" style="1" customWidth="1"/>
    <col min="6" max="6" width="9.140625" style="109" customWidth="1"/>
    <col min="7" max="7" width="9" style="109" customWidth="1"/>
    <col min="8" max="8" width="15.5703125" style="48" hidden="1" customWidth="1"/>
    <col min="9" max="9" width="11" style="48" customWidth="1"/>
    <col min="10" max="10" width="28.5703125" style="47" hidden="1" customWidth="1"/>
    <col min="11" max="11" width="12.42578125" style="48" customWidth="1"/>
    <col min="12" max="12" width="38" style="48" customWidth="1"/>
    <col min="13" max="13" width="14.85546875" style="48" customWidth="1"/>
    <col min="14" max="15" width="5.5703125" style="48" customWidth="1"/>
    <col min="16" max="16" width="6.5703125" style="48" customWidth="1"/>
    <col min="17" max="17" width="15.28515625" style="317" customWidth="1"/>
    <col min="18" max="18" width="12.42578125" style="48" customWidth="1"/>
    <col min="19" max="19" width="38" style="48" customWidth="1"/>
    <col min="20" max="20" width="14.85546875" style="48" customWidth="1"/>
    <col min="21" max="21" width="5.28515625" style="48" customWidth="1"/>
    <col min="22" max="22" width="6.7109375" style="48" customWidth="1"/>
    <col min="23" max="23" width="6.5703125" style="48" customWidth="1"/>
    <col min="24" max="24" width="2.28515625" style="48" customWidth="1"/>
    <col min="25" max="25" width="23.7109375" style="48" customWidth="1"/>
    <col min="26" max="26" width="48.140625" style="48" customWidth="1"/>
    <col min="27" max="27" width="14.85546875" style="48" customWidth="1"/>
    <col min="28" max="30" width="11.5703125" style="48"/>
    <col min="31" max="31" width="2.28515625" style="48" customWidth="1"/>
    <col min="32" max="32" width="12.42578125" style="48" customWidth="1"/>
    <col min="33" max="33" width="38" style="48" customWidth="1"/>
    <col min="34" max="34" width="14.85546875" style="48" customWidth="1"/>
    <col min="35" max="35" width="5" style="48" customWidth="1"/>
    <col min="36" max="37" width="11.5703125" style="48"/>
    <col min="38" max="38" width="2.140625" style="48" customWidth="1"/>
    <col min="39" max="44" width="11.5703125" style="48"/>
    <col min="45" max="45" width="6.28515625" style="48" customWidth="1"/>
    <col min="46" max="46" width="11.5703125" style="48"/>
    <col min="47" max="47" width="45.28515625" style="48" customWidth="1"/>
    <col min="48" max="48" width="16.5703125" style="48" customWidth="1"/>
    <col min="49" max="53" width="11.5703125" style="48"/>
    <col min="54" max="54" width="31.5703125" style="48" customWidth="1"/>
    <col min="55" max="55" width="23.5703125" style="48" customWidth="1"/>
    <col min="56" max="16384" width="11.5703125" style="48"/>
  </cols>
  <sheetData>
    <row r="1" spans="1:58" ht="18.600000000000001" customHeight="1" thickBot="1" x14ac:dyDescent="0.25">
      <c r="A1" s="108"/>
      <c r="I1" s="110" t="s">
        <v>4</v>
      </c>
    </row>
    <row r="2" spans="1:58" ht="47.25" customHeight="1" thickBot="1" x14ac:dyDescent="0.25">
      <c r="A2" s="112" t="s">
        <v>0</v>
      </c>
      <c r="B2" s="113" t="s">
        <v>1</v>
      </c>
      <c r="C2" s="114" t="s">
        <v>2</v>
      </c>
      <c r="D2" s="115" t="s">
        <v>199</v>
      </c>
      <c r="E2" s="115" t="s">
        <v>200</v>
      </c>
      <c r="F2" s="115" t="s">
        <v>201</v>
      </c>
      <c r="G2" s="116" t="s">
        <v>202</v>
      </c>
      <c r="H2" s="117"/>
      <c r="I2" s="118">
        <v>1.3</v>
      </c>
      <c r="K2" s="119" t="s">
        <v>0</v>
      </c>
      <c r="L2" s="120" t="s">
        <v>446</v>
      </c>
      <c r="M2" s="121" t="s">
        <v>447</v>
      </c>
      <c r="N2" s="121" t="s">
        <v>448</v>
      </c>
      <c r="O2" s="122" t="s">
        <v>455</v>
      </c>
      <c r="P2" s="123" t="s">
        <v>456</v>
      </c>
      <c r="R2" s="119" t="s">
        <v>0</v>
      </c>
      <c r="S2" s="120" t="s">
        <v>446</v>
      </c>
      <c r="T2" s="121" t="s">
        <v>447</v>
      </c>
      <c r="U2" s="121" t="s">
        <v>448</v>
      </c>
      <c r="V2" s="122" t="s">
        <v>455</v>
      </c>
      <c r="W2" s="123" t="s">
        <v>456</v>
      </c>
      <c r="Y2" s="119" t="s">
        <v>0</v>
      </c>
      <c r="Z2" s="120" t="s">
        <v>446</v>
      </c>
      <c r="AA2" s="121" t="s">
        <v>447</v>
      </c>
      <c r="AB2" s="121" t="s">
        <v>448</v>
      </c>
      <c r="AC2" s="122" t="s">
        <v>455</v>
      </c>
      <c r="AD2" s="123" t="s">
        <v>456</v>
      </c>
      <c r="AF2" s="119" t="s">
        <v>0</v>
      </c>
      <c r="AG2" s="120" t="s">
        <v>446</v>
      </c>
      <c r="AH2" s="121" t="s">
        <v>447</v>
      </c>
      <c r="AI2" s="121" t="s">
        <v>448</v>
      </c>
      <c r="AJ2" s="122" t="s">
        <v>455</v>
      </c>
      <c r="AK2" s="123" t="s">
        <v>456</v>
      </c>
      <c r="AM2" s="119" t="s">
        <v>0</v>
      </c>
      <c r="AN2" s="120" t="s">
        <v>446</v>
      </c>
      <c r="AO2" s="121" t="s">
        <v>447</v>
      </c>
      <c r="AP2" s="121" t="s">
        <v>448</v>
      </c>
      <c r="AQ2" s="122" t="s">
        <v>455</v>
      </c>
      <c r="AR2" s="123" t="s">
        <v>456</v>
      </c>
      <c r="AT2" s="119" t="s">
        <v>0</v>
      </c>
      <c r="AU2" s="120" t="s">
        <v>446</v>
      </c>
      <c r="AV2" s="121" t="s">
        <v>447</v>
      </c>
      <c r="AW2" s="121" t="s">
        <v>448</v>
      </c>
      <c r="AX2" s="122" t="s">
        <v>455</v>
      </c>
      <c r="AY2" s="123" t="s">
        <v>456</v>
      </c>
      <c r="BA2" s="119" t="s">
        <v>0</v>
      </c>
      <c r="BB2" s="120" t="s">
        <v>446</v>
      </c>
      <c r="BC2" s="121" t="s">
        <v>447</v>
      </c>
      <c r="BD2" s="121" t="s">
        <v>448</v>
      </c>
      <c r="BE2" s="122" t="s">
        <v>455</v>
      </c>
      <c r="BF2" s="123" t="s">
        <v>456</v>
      </c>
    </row>
    <row r="3" spans="1:58" ht="17.25" customHeight="1" thickBot="1" x14ac:dyDescent="0.25">
      <c r="A3" s="436" t="s">
        <v>400</v>
      </c>
      <c r="B3" s="437"/>
      <c r="C3" s="437"/>
      <c r="D3" s="437"/>
      <c r="E3" s="437"/>
      <c r="F3" s="437"/>
      <c r="G3" s="438"/>
      <c r="H3" s="117" t="s">
        <v>482</v>
      </c>
      <c r="I3" s="124"/>
      <c r="J3" s="47" t="s">
        <v>483</v>
      </c>
    </row>
    <row r="4" spans="1:58" ht="15" customHeight="1" x14ac:dyDescent="0.2">
      <c r="A4" s="2" t="s">
        <v>197</v>
      </c>
      <c r="B4" s="3" t="s">
        <v>5</v>
      </c>
      <c r="C4" s="4" t="s">
        <v>256</v>
      </c>
      <c r="D4" s="5">
        <f>O4*N4+V4*U4+AC4*AB4</f>
        <v>10141</v>
      </c>
      <c r="E4" s="6">
        <f>O4*N4+V4*U4+AD4*AB4</f>
        <v>10409</v>
      </c>
      <c r="F4" s="7">
        <f>D4*$I$2</f>
        <v>13183.300000000001</v>
      </c>
      <c r="G4" s="8">
        <f>E4*$I$2</f>
        <v>13531.7</v>
      </c>
      <c r="H4" s="46" t="s">
        <v>632</v>
      </c>
      <c r="I4" s="151"/>
      <c r="J4" s="47" t="s">
        <v>840</v>
      </c>
      <c r="K4" s="125" t="str">
        <f>A201</f>
        <v>ПЛС.СП-1</v>
      </c>
      <c r="L4" s="126" t="str">
        <f t="shared" ref="L4:M7" si="0">B201</f>
        <v>Столешница</v>
      </c>
      <c r="M4" s="126" t="str">
        <f t="shared" si="0"/>
        <v>1000х720х750</v>
      </c>
      <c r="N4" s="126">
        <v>1</v>
      </c>
      <c r="O4" s="424">
        <f>D201</f>
        <v>2086</v>
      </c>
      <c r="P4" s="425"/>
      <c r="R4" s="125" t="str">
        <f>$A$217</f>
        <v>A.L</v>
      </c>
      <c r="S4" s="126" t="str">
        <f>$B$217</f>
        <v>Металлокаркас</v>
      </c>
      <c r="T4" s="126"/>
      <c r="U4" s="126">
        <v>1</v>
      </c>
      <c r="V4" s="424">
        <f>$D$217</f>
        <v>7468</v>
      </c>
      <c r="W4" s="425"/>
      <c r="Y4" s="125" t="str">
        <f>$A$205</f>
        <v>ПЛЦ.СП-1</v>
      </c>
      <c r="Z4" s="126" t="str">
        <f>$B$205</f>
        <v>Царга</v>
      </c>
      <c r="AA4" s="126" t="str">
        <f>$C$205</f>
        <v>850х400х18</v>
      </c>
      <c r="AB4" s="126">
        <v>1</v>
      </c>
      <c r="AC4" s="126">
        <f>$D$205</f>
        <v>587</v>
      </c>
      <c r="AD4" s="127">
        <f>$E$205</f>
        <v>855</v>
      </c>
    </row>
    <row r="5" spans="1:58" ht="15" customHeight="1" x14ac:dyDescent="0.2">
      <c r="A5" s="9" t="s">
        <v>196</v>
      </c>
      <c r="B5" s="10" t="s">
        <v>5</v>
      </c>
      <c r="C5" s="11" t="s">
        <v>257</v>
      </c>
      <c r="D5" s="12">
        <f t="shared" ref="D5:D11" si="1">O5*N5+V5*U5+AC5*AB5</f>
        <v>10428</v>
      </c>
      <c r="E5" s="13">
        <f t="shared" ref="E5:E11" si="2">O5*N5+V5*U5+AD5*AB5</f>
        <v>10709</v>
      </c>
      <c r="F5" s="14">
        <f t="shared" ref="F5:F51" si="3">D5*$I$2</f>
        <v>13556.4</v>
      </c>
      <c r="G5" s="15">
        <f t="shared" ref="G5:G86" si="4">E5*$I$2</f>
        <v>13921.7</v>
      </c>
      <c r="H5" s="46" t="s">
        <v>633</v>
      </c>
      <c r="I5" s="151"/>
      <c r="J5" s="47" t="s">
        <v>841</v>
      </c>
      <c r="K5" s="128" t="str">
        <f>A202</f>
        <v>ПЛС.СП-2</v>
      </c>
      <c r="L5" s="62" t="str">
        <f t="shared" si="0"/>
        <v>Столешница</v>
      </c>
      <c r="M5" s="62" t="str">
        <f t="shared" si="0"/>
        <v>1200х720х750</v>
      </c>
      <c r="N5" s="62">
        <v>1</v>
      </c>
      <c r="O5" s="410">
        <f>D202</f>
        <v>2302</v>
      </c>
      <c r="P5" s="411"/>
      <c r="R5" s="128" t="str">
        <f t="shared" ref="R5:R15" si="5">$A$217</f>
        <v>A.L</v>
      </c>
      <c r="S5" s="62" t="str">
        <f t="shared" ref="S5:S15" si="6">$B$217</f>
        <v>Металлокаркас</v>
      </c>
      <c r="T5" s="62"/>
      <c r="U5" s="62">
        <v>1</v>
      </c>
      <c r="V5" s="410">
        <f t="shared" ref="V5:V15" si="7">$D$217</f>
        <v>7468</v>
      </c>
      <c r="W5" s="411"/>
      <c r="Y5" s="128" t="str">
        <f>$A$206</f>
        <v>ПЛЦ.СП-2</v>
      </c>
      <c r="Z5" s="62" t="str">
        <f>$B$206</f>
        <v>Царга</v>
      </c>
      <c r="AA5" s="62" t="str">
        <f>$C$206</f>
        <v>1050х400х18</v>
      </c>
      <c r="AB5" s="62">
        <v>1</v>
      </c>
      <c r="AC5" s="62">
        <f>$D$206</f>
        <v>658</v>
      </c>
      <c r="AD5" s="129">
        <f>$E$206</f>
        <v>939</v>
      </c>
    </row>
    <row r="6" spans="1:58" ht="15" customHeight="1" x14ac:dyDescent="0.2">
      <c r="A6" s="9" t="s">
        <v>195</v>
      </c>
      <c r="B6" s="10" t="s">
        <v>5</v>
      </c>
      <c r="C6" s="11" t="s">
        <v>258</v>
      </c>
      <c r="D6" s="12">
        <f t="shared" si="1"/>
        <v>10436</v>
      </c>
      <c r="E6" s="13">
        <f t="shared" si="2"/>
        <v>10795</v>
      </c>
      <c r="F6" s="14">
        <f t="shared" si="3"/>
        <v>13566.800000000001</v>
      </c>
      <c r="G6" s="15">
        <f t="shared" si="4"/>
        <v>14033.5</v>
      </c>
      <c r="H6" s="46" t="s">
        <v>634</v>
      </c>
      <c r="I6" s="151"/>
      <c r="J6" s="47" t="s">
        <v>842</v>
      </c>
      <c r="K6" s="128" t="str">
        <f>A203</f>
        <v>ПЛС.СП-3</v>
      </c>
      <c r="L6" s="62" t="str">
        <f t="shared" si="0"/>
        <v>Столешница</v>
      </c>
      <c r="M6" s="62" t="str">
        <f t="shared" si="0"/>
        <v>1400х720х750</v>
      </c>
      <c r="N6" s="62">
        <v>1</v>
      </c>
      <c r="O6" s="410">
        <f>D203</f>
        <v>2410</v>
      </c>
      <c r="P6" s="411"/>
      <c r="R6" s="128" t="str">
        <f t="shared" si="5"/>
        <v>A.L</v>
      </c>
      <c r="S6" s="62" t="str">
        <f t="shared" si="6"/>
        <v>Металлокаркас</v>
      </c>
      <c r="T6" s="62"/>
      <c r="U6" s="62">
        <v>1</v>
      </c>
      <c r="V6" s="410">
        <f t="shared" si="7"/>
        <v>7468</v>
      </c>
      <c r="W6" s="411"/>
      <c r="Y6" s="128" t="str">
        <f>$A$207</f>
        <v>ПЛЦ.СП-3</v>
      </c>
      <c r="Z6" s="62" t="str">
        <f>$B$207</f>
        <v>Царга</v>
      </c>
      <c r="AA6" s="62" t="str">
        <f>$C$207</f>
        <v>1250х400х18</v>
      </c>
      <c r="AB6" s="62">
        <v>1</v>
      </c>
      <c r="AC6" s="62">
        <f>$D$207</f>
        <v>558</v>
      </c>
      <c r="AD6" s="129">
        <f>$E$207</f>
        <v>917</v>
      </c>
    </row>
    <row r="7" spans="1:58" ht="15" customHeight="1" x14ac:dyDescent="0.2">
      <c r="A7" s="9" t="s">
        <v>194</v>
      </c>
      <c r="B7" s="10" t="s">
        <v>5</v>
      </c>
      <c r="C7" s="11" t="s">
        <v>259</v>
      </c>
      <c r="D7" s="12">
        <f t="shared" si="1"/>
        <v>10751</v>
      </c>
      <c r="E7" s="13">
        <f t="shared" si="2"/>
        <v>11060</v>
      </c>
      <c r="F7" s="14">
        <f t="shared" si="3"/>
        <v>13976.300000000001</v>
      </c>
      <c r="G7" s="15">
        <f t="shared" si="4"/>
        <v>14378</v>
      </c>
      <c r="H7" s="46" t="s">
        <v>631</v>
      </c>
      <c r="I7" s="151"/>
      <c r="J7" s="47" t="s">
        <v>843</v>
      </c>
      <c r="K7" s="128" t="str">
        <f>A204</f>
        <v>ПЛС.СП-4</v>
      </c>
      <c r="L7" s="62" t="str">
        <f t="shared" si="0"/>
        <v>Столешница</v>
      </c>
      <c r="M7" s="62" t="str">
        <f t="shared" si="0"/>
        <v>1600х720х750</v>
      </c>
      <c r="N7" s="62">
        <v>1</v>
      </c>
      <c r="O7" s="410">
        <f>D204</f>
        <v>2519</v>
      </c>
      <c r="P7" s="411"/>
      <c r="R7" s="128" t="str">
        <f t="shared" si="5"/>
        <v>A.L</v>
      </c>
      <c r="S7" s="62" t="str">
        <f t="shared" si="6"/>
        <v>Металлокаркас</v>
      </c>
      <c r="T7" s="62"/>
      <c r="U7" s="62">
        <v>1</v>
      </c>
      <c r="V7" s="410">
        <f t="shared" si="7"/>
        <v>7468</v>
      </c>
      <c r="W7" s="411"/>
      <c r="Y7" s="128" t="str">
        <f>$A$208</f>
        <v>ПЛЦ.СП-4</v>
      </c>
      <c r="Z7" s="62" t="str">
        <f>$B$208</f>
        <v>Царга</v>
      </c>
      <c r="AA7" s="62" t="str">
        <f>$C$208</f>
        <v>1450х400х18</v>
      </c>
      <c r="AB7" s="62">
        <v>1</v>
      </c>
      <c r="AC7" s="62">
        <f>$D$208</f>
        <v>764</v>
      </c>
      <c r="AD7" s="129">
        <f>$E$208</f>
        <v>1073</v>
      </c>
    </row>
    <row r="8" spans="1:58" ht="15" customHeight="1" x14ac:dyDescent="0.2">
      <c r="A8" s="9" t="s">
        <v>690</v>
      </c>
      <c r="B8" s="10" t="s">
        <v>6</v>
      </c>
      <c r="C8" s="11" t="s">
        <v>260</v>
      </c>
      <c r="D8" s="12">
        <f t="shared" si="1"/>
        <v>11504</v>
      </c>
      <c r="E8" s="12">
        <f t="shared" si="2"/>
        <v>11813</v>
      </c>
      <c r="F8" s="14">
        <f t="shared" si="3"/>
        <v>14955.2</v>
      </c>
      <c r="G8" s="15">
        <f t="shared" si="4"/>
        <v>15356.9</v>
      </c>
      <c r="H8" s="46" t="s">
        <v>640</v>
      </c>
      <c r="I8" s="151"/>
      <c r="J8" s="47" t="s">
        <v>833</v>
      </c>
      <c r="K8" s="128" t="str">
        <f t="shared" ref="K8:M15" si="8">A209</f>
        <v>ПЛС.СА-1 (L)</v>
      </c>
      <c r="L8" s="62" t="str">
        <f t="shared" si="8"/>
        <v>Столешница эргономичная</v>
      </c>
      <c r="M8" s="62" t="str">
        <f t="shared" si="8"/>
        <v>1600х900х750</v>
      </c>
      <c r="N8" s="62">
        <v>1</v>
      </c>
      <c r="O8" s="410">
        <f t="shared" ref="O8:O15" si="9">D209</f>
        <v>3272</v>
      </c>
      <c r="P8" s="411"/>
      <c r="R8" s="128" t="str">
        <f t="shared" si="5"/>
        <v>A.L</v>
      </c>
      <c r="S8" s="62" t="str">
        <f t="shared" si="6"/>
        <v>Металлокаркас</v>
      </c>
      <c r="T8" s="62"/>
      <c r="U8" s="62">
        <v>1</v>
      </c>
      <c r="V8" s="410">
        <f t="shared" si="7"/>
        <v>7468</v>
      </c>
      <c r="W8" s="411"/>
      <c r="Y8" s="128" t="str">
        <f>$A$208</f>
        <v>ПЛЦ.СП-4</v>
      </c>
      <c r="Z8" s="62" t="str">
        <f>$B$208</f>
        <v>Царга</v>
      </c>
      <c r="AA8" s="62" t="str">
        <f>$C$208</f>
        <v>1450х400х18</v>
      </c>
      <c r="AB8" s="62">
        <v>1</v>
      </c>
      <c r="AC8" s="62">
        <f>$D$208</f>
        <v>764</v>
      </c>
      <c r="AD8" s="129">
        <f>$E$208</f>
        <v>1073</v>
      </c>
    </row>
    <row r="9" spans="1:58" ht="15" customHeight="1" x14ac:dyDescent="0.2">
      <c r="A9" s="9" t="s">
        <v>693</v>
      </c>
      <c r="B9" s="10" t="s">
        <v>7</v>
      </c>
      <c r="C9" s="11" t="s">
        <v>260</v>
      </c>
      <c r="D9" s="12">
        <f t="shared" si="1"/>
        <v>11504</v>
      </c>
      <c r="E9" s="12">
        <f t="shared" si="2"/>
        <v>11813</v>
      </c>
      <c r="F9" s="14">
        <f t="shared" si="3"/>
        <v>14955.2</v>
      </c>
      <c r="G9" s="15">
        <f t="shared" si="4"/>
        <v>15356.9</v>
      </c>
      <c r="H9" s="46" t="s">
        <v>641</v>
      </c>
      <c r="I9" s="151"/>
      <c r="J9" s="47" t="s">
        <v>836</v>
      </c>
      <c r="K9" s="128" t="str">
        <f t="shared" si="8"/>
        <v>ПЛС.СА-1 (R)</v>
      </c>
      <c r="L9" s="62" t="str">
        <f t="shared" si="8"/>
        <v>Столешница эргономичная</v>
      </c>
      <c r="M9" s="62" t="str">
        <f t="shared" si="8"/>
        <v>1600х900х750</v>
      </c>
      <c r="N9" s="62">
        <v>1</v>
      </c>
      <c r="O9" s="410">
        <f t="shared" si="9"/>
        <v>3272</v>
      </c>
      <c r="P9" s="411"/>
      <c r="R9" s="128" t="str">
        <f t="shared" si="5"/>
        <v>A.L</v>
      </c>
      <c r="S9" s="62" t="str">
        <f t="shared" si="6"/>
        <v>Металлокаркас</v>
      </c>
      <c r="T9" s="62"/>
      <c r="U9" s="62">
        <v>1</v>
      </c>
      <c r="V9" s="410">
        <f t="shared" si="7"/>
        <v>7468</v>
      </c>
      <c r="W9" s="411"/>
      <c r="Y9" s="128" t="str">
        <f>$A$208</f>
        <v>ПЛЦ.СП-4</v>
      </c>
      <c r="Z9" s="62" t="str">
        <f>$B$208</f>
        <v>Царга</v>
      </c>
      <c r="AA9" s="62" t="str">
        <f>$C$208</f>
        <v>1450х400х18</v>
      </c>
      <c r="AB9" s="62">
        <v>1</v>
      </c>
      <c r="AC9" s="62">
        <f>$D$208</f>
        <v>764</v>
      </c>
      <c r="AD9" s="129">
        <f>$E$208</f>
        <v>1073</v>
      </c>
    </row>
    <row r="10" spans="1:58" ht="15" customHeight="1" x14ac:dyDescent="0.2">
      <c r="A10" s="9" t="s">
        <v>689</v>
      </c>
      <c r="B10" s="10" t="s">
        <v>6</v>
      </c>
      <c r="C10" s="11" t="s">
        <v>261</v>
      </c>
      <c r="D10" s="12">
        <f t="shared" si="1"/>
        <v>10898</v>
      </c>
      <c r="E10" s="12">
        <f t="shared" si="2"/>
        <v>11257</v>
      </c>
      <c r="F10" s="14">
        <f t="shared" si="3"/>
        <v>14167.4</v>
      </c>
      <c r="G10" s="15">
        <f t="shared" si="4"/>
        <v>14634.1</v>
      </c>
      <c r="H10" s="46" t="s">
        <v>642</v>
      </c>
      <c r="I10" s="151"/>
      <c r="J10" s="47" t="s">
        <v>832</v>
      </c>
      <c r="K10" s="128" t="str">
        <f t="shared" si="8"/>
        <v>ПЛС.СА-2 (L)</v>
      </c>
      <c r="L10" s="62" t="str">
        <f t="shared" si="8"/>
        <v>Столешница эргономичная</v>
      </c>
      <c r="M10" s="62" t="str">
        <f t="shared" si="8"/>
        <v>1400х900х750</v>
      </c>
      <c r="N10" s="62">
        <v>1</v>
      </c>
      <c r="O10" s="410">
        <f t="shared" si="9"/>
        <v>2872</v>
      </c>
      <c r="P10" s="411"/>
      <c r="R10" s="128" t="str">
        <f t="shared" si="5"/>
        <v>A.L</v>
      </c>
      <c r="S10" s="62" t="str">
        <f t="shared" si="6"/>
        <v>Металлокаркас</v>
      </c>
      <c r="T10" s="62"/>
      <c r="U10" s="62">
        <v>1</v>
      </c>
      <c r="V10" s="410">
        <f t="shared" si="7"/>
        <v>7468</v>
      </c>
      <c r="W10" s="411"/>
      <c r="Y10" s="128" t="str">
        <f>$A$207</f>
        <v>ПЛЦ.СП-3</v>
      </c>
      <c r="Z10" s="62" t="str">
        <f>$B$207</f>
        <v>Царга</v>
      </c>
      <c r="AA10" s="62" t="str">
        <f>$C$207</f>
        <v>1250х400х18</v>
      </c>
      <c r="AB10" s="62">
        <v>1</v>
      </c>
      <c r="AC10" s="62">
        <f>$D$207</f>
        <v>558</v>
      </c>
      <c r="AD10" s="129">
        <f>$E$207</f>
        <v>917</v>
      </c>
    </row>
    <row r="11" spans="1:58" ht="15" customHeight="1" thickBot="1" x14ac:dyDescent="0.25">
      <c r="A11" s="9" t="s">
        <v>694</v>
      </c>
      <c r="B11" s="10" t="s">
        <v>7</v>
      </c>
      <c r="C11" s="11" t="s">
        <v>261</v>
      </c>
      <c r="D11" s="12">
        <f t="shared" si="1"/>
        <v>10898</v>
      </c>
      <c r="E11" s="12">
        <f t="shared" si="2"/>
        <v>11257</v>
      </c>
      <c r="F11" s="14">
        <f t="shared" si="3"/>
        <v>14167.4</v>
      </c>
      <c r="G11" s="15">
        <f t="shared" si="4"/>
        <v>14634.1</v>
      </c>
      <c r="H11" s="46" t="s">
        <v>643</v>
      </c>
      <c r="I11" s="151"/>
      <c r="J11" s="47" t="s">
        <v>837</v>
      </c>
      <c r="K11" s="128" t="str">
        <f t="shared" si="8"/>
        <v>ПЛС.СА-2 (R)</v>
      </c>
      <c r="L11" s="62" t="str">
        <f t="shared" si="8"/>
        <v>Столешница эргономичная</v>
      </c>
      <c r="M11" s="62" t="str">
        <f t="shared" si="8"/>
        <v>1400х900х750</v>
      </c>
      <c r="N11" s="62">
        <v>1</v>
      </c>
      <c r="O11" s="410">
        <f t="shared" si="9"/>
        <v>2872</v>
      </c>
      <c r="P11" s="411"/>
      <c r="R11" s="128" t="str">
        <f t="shared" si="5"/>
        <v>A.L</v>
      </c>
      <c r="S11" s="62" t="str">
        <f t="shared" si="6"/>
        <v>Металлокаркас</v>
      </c>
      <c r="T11" s="62"/>
      <c r="U11" s="62">
        <v>1</v>
      </c>
      <c r="V11" s="410">
        <f t="shared" si="7"/>
        <v>7468</v>
      </c>
      <c r="W11" s="411"/>
      <c r="Y11" s="128" t="str">
        <f>$A$207</f>
        <v>ПЛЦ.СП-3</v>
      </c>
      <c r="Z11" s="62" t="str">
        <f>$B$207</f>
        <v>Царга</v>
      </c>
      <c r="AA11" s="62" t="str">
        <f>$C$207</f>
        <v>1250х400х18</v>
      </c>
      <c r="AB11" s="62">
        <v>1</v>
      </c>
      <c r="AC11" s="62">
        <f>$D$207</f>
        <v>558</v>
      </c>
      <c r="AD11" s="129">
        <f>$E$207</f>
        <v>917</v>
      </c>
    </row>
    <row r="12" spans="1:58" ht="15" customHeight="1" x14ac:dyDescent="0.2">
      <c r="A12" s="9" t="s">
        <v>691</v>
      </c>
      <c r="B12" s="10" t="s">
        <v>6</v>
      </c>
      <c r="C12" s="11" t="s">
        <v>262</v>
      </c>
      <c r="D12" s="12">
        <f>O12*N12+V12*U12+AC12*AB12+AI12*AJ12</f>
        <v>13542</v>
      </c>
      <c r="E12" s="13">
        <f>O12*N12+V12*U12+AD12*AB12+AI12*AJ12</f>
        <v>13901</v>
      </c>
      <c r="F12" s="14">
        <f t="shared" si="3"/>
        <v>17604.600000000002</v>
      </c>
      <c r="G12" s="15">
        <f t="shared" si="4"/>
        <v>18071.3</v>
      </c>
      <c r="H12" s="46" t="s">
        <v>644</v>
      </c>
      <c r="I12" s="151"/>
      <c r="J12" s="47" t="s">
        <v>834</v>
      </c>
      <c r="K12" s="128" t="str">
        <f t="shared" si="8"/>
        <v>ПЛС.СА-3 (L)</v>
      </c>
      <c r="L12" s="62" t="str">
        <f t="shared" si="8"/>
        <v>Столешница эргономичная</v>
      </c>
      <c r="M12" s="62" t="str">
        <f t="shared" si="8"/>
        <v>1400х1200х750</v>
      </c>
      <c r="N12" s="62">
        <v>1</v>
      </c>
      <c r="O12" s="410">
        <f t="shared" si="9"/>
        <v>3239</v>
      </c>
      <c r="P12" s="411"/>
      <c r="R12" s="128" t="str">
        <f t="shared" si="5"/>
        <v>A.L</v>
      </c>
      <c r="S12" s="62" t="str">
        <f t="shared" si="6"/>
        <v>Металлокаркас</v>
      </c>
      <c r="T12" s="62"/>
      <c r="U12" s="62">
        <v>1</v>
      </c>
      <c r="V12" s="410">
        <f t="shared" si="7"/>
        <v>7468</v>
      </c>
      <c r="W12" s="411"/>
      <c r="Y12" s="128" t="str">
        <f>$A$207</f>
        <v>ПЛЦ.СП-3</v>
      </c>
      <c r="Z12" s="62" t="str">
        <f>$B$207</f>
        <v>Царга</v>
      </c>
      <c r="AA12" s="62" t="str">
        <f>$C$207</f>
        <v>1250х400х18</v>
      </c>
      <c r="AB12" s="62">
        <v>1</v>
      </c>
      <c r="AC12" s="62">
        <f>$D$207</f>
        <v>558</v>
      </c>
      <c r="AD12" s="129">
        <f>$E$207</f>
        <v>917</v>
      </c>
      <c r="AF12" s="125" t="str">
        <f>$A$218</f>
        <v>А.О-1</v>
      </c>
      <c r="AG12" s="126" t="str">
        <f>$B$218</f>
        <v>Опора металлическая</v>
      </c>
      <c r="AH12" s="126"/>
      <c r="AI12" s="126">
        <v>1</v>
      </c>
      <c r="AJ12" s="399">
        <f>$D$218</f>
        <v>2277</v>
      </c>
      <c r="AK12" s="400"/>
    </row>
    <row r="13" spans="1:58" ht="15" customHeight="1" x14ac:dyDescent="0.2">
      <c r="A13" s="9" t="s">
        <v>695</v>
      </c>
      <c r="B13" s="10" t="s">
        <v>7</v>
      </c>
      <c r="C13" s="11" t="s">
        <v>262</v>
      </c>
      <c r="D13" s="12">
        <f>O13*N13+V13*U13+AC13*AB13+AI13*AJ13</f>
        <v>13542</v>
      </c>
      <c r="E13" s="13">
        <f>O13*N13+V13*U13+AD13*AB13+AI13*AJ13</f>
        <v>13901</v>
      </c>
      <c r="F13" s="14">
        <f t="shared" si="3"/>
        <v>17604.600000000002</v>
      </c>
      <c r="G13" s="15">
        <f t="shared" si="4"/>
        <v>18071.3</v>
      </c>
      <c r="H13" s="46" t="s">
        <v>645</v>
      </c>
      <c r="I13" s="151"/>
      <c r="J13" s="47" t="s">
        <v>838</v>
      </c>
      <c r="K13" s="128" t="str">
        <f t="shared" si="8"/>
        <v>ПЛС.СА-3 (R)</v>
      </c>
      <c r="L13" s="62" t="str">
        <f t="shared" si="8"/>
        <v>Столешница эргономичная</v>
      </c>
      <c r="M13" s="62" t="str">
        <f t="shared" si="8"/>
        <v>1400х1200х750</v>
      </c>
      <c r="N13" s="62">
        <v>1</v>
      </c>
      <c r="O13" s="410">
        <f t="shared" si="9"/>
        <v>3239</v>
      </c>
      <c r="P13" s="411"/>
      <c r="R13" s="128" t="str">
        <f t="shared" si="5"/>
        <v>A.L</v>
      </c>
      <c r="S13" s="62" t="str">
        <f t="shared" si="6"/>
        <v>Металлокаркас</v>
      </c>
      <c r="T13" s="62"/>
      <c r="U13" s="62">
        <v>1</v>
      </c>
      <c r="V13" s="410">
        <f t="shared" si="7"/>
        <v>7468</v>
      </c>
      <c r="W13" s="411"/>
      <c r="Y13" s="128" t="str">
        <f>$A$207</f>
        <v>ПЛЦ.СП-3</v>
      </c>
      <c r="Z13" s="62" t="str">
        <f>$B$207</f>
        <v>Царга</v>
      </c>
      <c r="AA13" s="62" t="str">
        <f>$C$207</f>
        <v>1250х400х18</v>
      </c>
      <c r="AB13" s="62">
        <v>1</v>
      </c>
      <c r="AC13" s="62">
        <f>$D$207</f>
        <v>558</v>
      </c>
      <c r="AD13" s="129">
        <f>$E$207</f>
        <v>917</v>
      </c>
      <c r="AF13" s="128" t="str">
        <f>$A$218</f>
        <v>А.О-1</v>
      </c>
      <c r="AG13" s="62" t="str">
        <f>$B$218</f>
        <v>Опора металлическая</v>
      </c>
      <c r="AH13" s="62"/>
      <c r="AI13" s="62">
        <v>1</v>
      </c>
      <c r="AJ13" s="401">
        <f>$D$218</f>
        <v>2277</v>
      </c>
      <c r="AK13" s="402"/>
    </row>
    <row r="14" spans="1:58" ht="15" customHeight="1" x14ac:dyDescent="0.2">
      <c r="A14" s="9" t="s">
        <v>692</v>
      </c>
      <c r="B14" s="10" t="s">
        <v>6</v>
      </c>
      <c r="C14" s="11" t="s">
        <v>263</v>
      </c>
      <c r="D14" s="12">
        <f>O14*N14+V14*U14+AC14*AB14+AI14*AJ14</f>
        <v>14442</v>
      </c>
      <c r="E14" s="13">
        <f>O14*N14+V14*U14+AD14*AB14+AI14*AJ14</f>
        <v>14751</v>
      </c>
      <c r="F14" s="14">
        <f t="shared" si="3"/>
        <v>18774.600000000002</v>
      </c>
      <c r="G14" s="15">
        <f t="shared" si="4"/>
        <v>19176.3</v>
      </c>
      <c r="H14" s="46" t="s">
        <v>646</v>
      </c>
      <c r="I14" s="151"/>
      <c r="J14" s="47" t="s">
        <v>835</v>
      </c>
      <c r="K14" s="128" t="str">
        <f t="shared" si="8"/>
        <v>ПЛС.СА-4 (L)</v>
      </c>
      <c r="L14" s="62" t="str">
        <f t="shared" si="8"/>
        <v>Столешница эргономичная</v>
      </c>
      <c r="M14" s="62" t="str">
        <f t="shared" si="8"/>
        <v>1600х1200х750</v>
      </c>
      <c r="N14" s="62">
        <v>1</v>
      </c>
      <c r="O14" s="410">
        <f t="shared" si="9"/>
        <v>3933</v>
      </c>
      <c r="P14" s="411"/>
      <c r="R14" s="128" t="str">
        <f t="shared" si="5"/>
        <v>A.L</v>
      </c>
      <c r="S14" s="62" t="str">
        <f t="shared" si="6"/>
        <v>Металлокаркас</v>
      </c>
      <c r="T14" s="62"/>
      <c r="U14" s="62">
        <v>1</v>
      </c>
      <c r="V14" s="410">
        <f t="shared" si="7"/>
        <v>7468</v>
      </c>
      <c r="W14" s="411"/>
      <c r="Y14" s="128" t="str">
        <f>$A$208</f>
        <v>ПЛЦ.СП-4</v>
      </c>
      <c r="Z14" s="62" t="str">
        <f>$B$208</f>
        <v>Царга</v>
      </c>
      <c r="AA14" s="62" t="str">
        <f>$C$208</f>
        <v>1450х400х18</v>
      </c>
      <c r="AB14" s="62">
        <v>1</v>
      </c>
      <c r="AC14" s="62">
        <f>$D$208</f>
        <v>764</v>
      </c>
      <c r="AD14" s="129">
        <f>$E$208</f>
        <v>1073</v>
      </c>
      <c r="AF14" s="128" t="str">
        <f>$A$218</f>
        <v>А.О-1</v>
      </c>
      <c r="AG14" s="62" t="str">
        <f>$B$218</f>
        <v>Опора металлическая</v>
      </c>
      <c r="AH14" s="62"/>
      <c r="AI14" s="62">
        <v>1</v>
      </c>
      <c r="AJ14" s="401">
        <f>$D$218</f>
        <v>2277</v>
      </c>
      <c r="AK14" s="402"/>
    </row>
    <row r="15" spans="1:58" ht="15" customHeight="1" thickBot="1" x14ac:dyDescent="0.25">
      <c r="A15" s="9" t="s">
        <v>696</v>
      </c>
      <c r="B15" s="16" t="s">
        <v>7</v>
      </c>
      <c r="C15" s="17" t="s">
        <v>263</v>
      </c>
      <c r="D15" s="18">
        <f>O15*N15+V15*U15+AC15*AB15+AI15*AJ15</f>
        <v>14442</v>
      </c>
      <c r="E15" s="19">
        <f>O15*N15+V15*U15+AD15*AB15+AI15*AJ15</f>
        <v>14751</v>
      </c>
      <c r="F15" s="20">
        <f t="shared" si="3"/>
        <v>18774.600000000002</v>
      </c>
      <c r="G15" s="21">
        <f t="shared" si="4"/>
        <v>19176.3</v>
      </c>
      <c r="H15" s="46" t="s">
        <v>647</v>
      </c>
      <c r="I15" s="151"/>
      <c r="J15" s="47" t="s">
        <v>839</v>
      </c>
      <c r="K15" s="130" t="str">
        <f t="shared" si="8"/>
        <v>ПЛС.СА-4 (R)</v>
      </c>
      <c r="L15" s="65" t="str">
        <f t="shared" si="8"/>
        <v>Столешница эргономичная</v>
      </c>
      <c r="M15" s="65" t="str">
        <f t="shared" si="8"/>
        <v>1600х1200х750</v>
      </c>
      <c r="N15" s="65">
        <v>1</v>
      </c>
      <c r="O15" s="412">
        <f t="shared" si="9"/>
        <v>3933</v>
      </c>
      <c r="P15" s="413"/>
      <c r="R15" s="130" t="str">
        <f t="shared" si="5"/>
        <v>A.L</v>
      </c>
      <c r="S15" s="65" t="str">
        <f t="shared" si="6"/>
        <v>Металлокаркас</v>
      </c>
      <c r="T15" s="65"/>
      <c r="U15" s="65">
        <v>1</v>
      </c>
      <c r="V15" s="412">
        <f t="shared" si="7"/>
        <v>7468</v>
      </c>
      <c r="W15" s="413"/>
      <c r="Y15" s="130" t="str">
        <f>$A$208</f>
        <v>ПЛЦ.СП-4</v>
      </c>
      <c r="Z15" s="65" t="str">
        <f>$B$208</f>
        <v>Царга</v>
      </c>
      <c r="AA15" s="65" t="str">
        <f>$C$208</f>
        <v>1450х400х18</v>
      </c>
      <c r="AB15" s="65">
        <v>1</v>
      </c>
      <c r="AC15" s="65">
        <f>$D$208</f>
        <v>764</v>
      </c>
      <c r="AD15" s="131">
        <f>$E$208</f>
        <v>1073</v>
      </c>
      <c r="AF15" s="130" t="str">
        <f>$A$218</f>
        <v>А.О-1</v>
      </c>
      <c r="AG15" s="65" t="str">
        <f>$B$218</f>
        <v>Опора металлическая</v>
      </c>
      <c r="AH15" s="65"/>
      <c r="AI15" s="65">
        <v>1</v>
      </c>
      <c r="AJ15" s="403">
        <f>$D$218</f>
        <v>2277</v>
      </c>
      <c r="AK15" s="404"/>
    </row>
    <row r="16" spans="1:58" ht="15" customHeight="1" thickBot="1" x14ac:dyDescent="0.25">
      <c r="A16" s="436" t="s">
        <v>401</v>
      </c>
      <c r="B16" s="437"/>
      <c r="C16" s="437"/>
      <c r="D16" s="437"/>
      <c r="E16" s="437"/>
      <c r="F16" s="437"/>
      <c r="G16" s="438"/>
      <c r="H16" s="46"/>
      <c r="I16" s="151"/>
    </row>
    <row r="17" spans="1:10" x14ac:dyDescent="0.2">
      <c r="A17" s="22" t="s">
        <v>49</v>
      </c>
      <c r="B17" s="3" t="s">
        <v>5</v>
      </c>
      <c r="C17" s="23" t="s">
        <v>270</v>
      </c>
      <c r="D17" s="24">
        <v>3643</v>
      </c>
      <c r="E17" s="24">
        <v>3917</v>
      </c>
      <c r="F17" s="7">
        <f t="shared" si="3"/>
        <v>4735.9000000000005</v>
      </c>
      <c r="G17" s="8">
        <f t="shared" si="4"/>
        <v>5092.1000000000004</v>
      </c>
      <c r="H17" s="46" t="s">
        <v>521</v>
      </c>
      <c r="I17" s="151"/>
      <c r="J17" s="47" t="s">
        <v>751</v>
      </c>
    </row>
    <row r="18" spans="1:10" x14ac:dyDescent="0.2">
      <c r="A18" s="25" t="s">
        <v>50</v>
      </c>
      <c r="B18" s="10" t="s">
        <v>5</v>
      </c>
      <c r="C18" s="26" t="s">
        <v>271</v>
      </c>
      <c r="D18" s="27">
        <v>3845</v>
      </c>
      <c r="E18" s="27">
        <v>4134</v>
      </c>
      <c r="F18" s="14">
        <f t="shared" si="3"/>
        <v>4998.5</v>
      </c>
      <c r="G18" s="15">
        <f t="shared" si="4"/>
        <v>5374.2</v>
      </c>
      <c r="H18" s="46" t="s">
        <v>523</v>
      </c>
      <c r="I18" s="151"/>
      <c r="J18" s="47" t="s">
        <v>700</v>
      </c>
    </row>
    <row r="19" spans="1:10" x14ac:dyDescent="0.2">
      <c r="A19" s="25" t="s">
        <v>51</v>
      </c>
      <c r="B19" s="10" t="s">
        <v>5</v>
      </c>
      <c r="C19" s="26" t="s">
        <v>272</v>
      </c>
      <c r="D19" s="27">
        <v>4097</v>
      </c>
      <c r="E19" s="27">
        <v>4501</v>
      </c>
      <c r="F19" s="14">
        <f t="shared" si="3"/>
        <v>5326.1</v>
      </c>
      <c r="G19" s="15">
        <f t="shared" si="4"/>
        <v>5851.3</v>
      </c>
      <c r="H19" s="46" t="s">
        <v>525</v>
      </c>
      <c r="I19" s="151"/>
      <c r="J19" s="47" t="s">
        <v>698</v>
      </c>
    </row>
    <row r="20" spans="1:10" x14ac:dyDescent="0.2">
      <c r="A20" s="25" t="s">
        <v>52</v>
      </c>
      <c r="B20" s="10" t="s">
        <v>5</v>
      </c>
      <c r="C20" s="26" t="s">
        <v>273</v>
      </c>
      <c r="D20" s="27">
        <v>4613</v>
      </c>
      <c r="E20" s="27">
        <v>5030</v>
      </c>
      <c r="F20" s="14">
        <f t="shared" si="3"/>
        <v>5996.9000000000005</v>
      </c>
      <c r="G20" s="15">
        <f t="shared" si="4"/>
        <v>6539</v>
      </c>
      <c r="H20" s="46" t="s">
        <v>527</v>
      </c>
      <c r="I20" s="151"/>
      <c r="J20" s="47" t="s">
        <v>754</v>
      </c>
    </row>
    <row r="21" spans="1:10" x14ac:dyDescent="0.2">
      <c r="A21" s="25" t="s">
        <v>53</v>
      </c>
      <c r="B21" s="10" t="s">
        <v>5</v>
      </c>
      <c r="C21" s="26" t="s">
        <v>269</v>
      </c>
      <c r="D21" s="27">
        <v>3912</v>
      </c>
      <c r="E21" s="27">
        <v>4204</v>
      </c>
      <c r="F21" s="14">
        <f t="shared" si="3"/>
        <v>5085.6000000000004</v>
      </c>
      <c r="G21" s="15">
        <f t="shared" si="4"/>
        <v>5465.2</v>
      </c>
      <c r="H21" s="46" t="s">
        <v>520</v>
      </c>
      <c r="I21" s="151"/>
      <c r="J21" s="47" t="s">
        <v>750</v>
      </c>
    </row>
    <row r="22" spans="1:10" x14ac:dyDescent="0.2">
      <c r="A22" s="25" t="s">
        <v>54</v>
      </c>
      <c r="B22" s="10" t="s">
        <v>5</v>
      </c>
      <c r="C22" s="26" t="s">
        <v>257</v>
      </c>
      <c r="D22" s="27">
        <v>4178</v>
      </c>
      <c r="E22" s="27">
        <v>4498</v>
      </c>
      <c r="F22" s="14">
        <f t="shared" si="3"/>
        <v>5431.4000000000005</v>
      </c>
      <c r="G22" s="15">
        <f t="shared" si="4"/>
        <v>5847.4000000000005</v>
      </c>
      <c r="H22" s="46" t="s">
        <v>522</v>
      </c>
      <c r="I22" s="151"/>
      <c r="J22" s="47" t="s">
        <v>701</v>
      </c>
    </row>
    <row r="23" spans="1:10" x14ac:dyDescent="0.2">
      <c r="A23" s="25" t="s">
        <v>55</v>
      </c>
      <c r="B23" s="10" t="s">
        <v>5</v>
      </c>
      <c r="C23" s="26" t="s">
        <v>258</v>
      </c>
      <c r="D23" s="27">
        <v>4519</v>
      </c>
      <c r="E23" s="27">
        <v>4886</v>
      </c>
      <c r="F23" s="14">
        <f t="shared" si="3"/>
        <v>5874.7</v>
      </c>
      <c r="G23" s="15">
        <f t="shared" si="4"/>
        <v>6351.8</v>
      </c>
      <c r="H23" s="46" t="s">
        <v>524</v>
      </c>
      <c r="I23" s="151"/>
      <c r="J23" s="47" t="s">
        <v>752</v>
      </c>
    </row>
    <row r="24" spans="1:10" x14ac:dyDescent="0.2">
      <c r="A24" s="25" t="s">
        <v>56</v>
      </c>
      <c r="B24" s="10" t="s">
        <v>5</v>
      </c>
      <c r="C24" s="26" t="s">
        <v>259</v>
      </c>
      <c r="D24" s="27">
        <v>5099</v>
      </c>
      <c r="E24" s="27">
        <v>5473</v>
      </c>
      <c r="F24" s="14">
        <f t="shared" si="3"/>
        <v>6628.7</v>
      </c>
      <c r="G24" s="15">
        <f t="shared" si="4"/>
        <v>7114.9000000000005</v>
      </c>
      <c r="H24" s="46" t="s">
        <v>526</v>
      </c>
      <c r="I24" s="151"/>
      <c r="J24" s="47" t="s">
        <v>753</v>
      </c>
    </row>
    <row r="25" spans="1:10" x14ac:dyDescent="0.2">
      <c r="A25" s="25" t="s">
        <v>682</v>
      </c>
      <c r="B25" s="10" t="s">
        <v>6</v>
      </c>
      <c r="C25" s="26" t="s">
        <v>260</v>
      </c>
      <c r="D25" s="27">
        <v>6218</v>
      </c>
      <c r="E25" s="27">
        <v>6897</v>
      </c>
      <c r="F25" s="14">
        <f t="shared" si="3"/>
        <v>8083.4000000000005</v>
      </c>
      <c r="G25" s="15">
        <f t="shared" si="4"/>
        <v>8966.1</v>
      </c>
      <c r="H25" s="46" t="s">
        <v>648</v>
      </c>
      <c r="I25" s="151"/>
      <c r="J25" s="47" t="s">
        <v>743</v>
      </c>
    </row>
    <row r="26" spans="1:10" x14ac:dyDescent="0.2">
      <c r="A26" s="25" t="s">
        <v>683</v>
      </c>
      <c r="B26" s="10" t="s">
        <v>7</v>
      </c>
      <c r="C26" s="26" t="s">
        <v>260</v>
      </c>
      <c r="D26" s="27">
        <v>6218</v>
      </c>
      <c r="E26" s="27">
        <v>6897</v>
      </c>
      <c r="F26" s="14">
        <f t="shared" si="3"/>
        <v>8083.4000000000005</v>
      </c>
      <c r="G26" s="15">
        <f t="shared" si="4"/>
        <v>8966.1</v>
      </c>
      <c r="H26" s="46" t="s">
        <v>649</v>
      </c>
      <c r="I26" s="151"/>
      <c r="J26" s="47" t="s">
        <v>744</v>
      </c>
    </row>
    <row r="27" spans="1:10" x14ac:dyDescent="0.2">
      <c r="A27" s="25" t="s">
        <v>678</v>
      </c>
      <c r="B27" s="10" t="s">
        <v>6</v>
      </c>
      <c r="C27" s="26" t="s">
        <v>261</v>
      </c>
      <c r="D27" s="27">
        <v>5766</v>
      </c>
      <c r="E27" s="27">
        <v>6605</v>
      </c>
      <c r="F27" s="14">
        <f t="shared" si="3"/>
        <v>7495.8</v>
      </c>
      <c r="G27" s="15">
        <f t="shared" si="4"/>
        <v>8586.5</v>
      </c>
      <c r="H27" s="46" t="s">
        <v>650</v>
      </c>
      <c r="I27" s="151"/>
      <c r="J27" s="47" t="s">
        <v>704</v>
      </c>
    </row>
    <row r="28" spans="1:10" x14ac:dyDescent="0.2">
      <c r="A28" s="25" t="s">
        <v>679</v>
      </c>
      <c r="B28" s="10" t="s">
        <v>7</v>
      </c>
      <c r="C28" s="26" t="s">
        <v>261</v>
      </c>
      <c r="D28" s="27">
        <v>5766</v>
      </c>
      <c r="E28" s="27">
        <v>6605</v>
      </c>
      <c r="F28" s="14">
        <f t="shared" si="3"/>
        <v>7495.8</v>
      </c>
      <c r="G28" s="15">
        <f t="shared" si="4"/>
        <v>8586.5</v>
      </c>
      <c r="H28" s="46" t="s">
        <v>651</v>
      </c>
      <c r="I28" s="151"/>
      <c r="J28" s="47" t="s">
        <v>705</v>
      </c>
    </row>
    <row r="29" spans="1:10" x14ac:dyDescent="0.2">
      <c r="A29" s="25" t="s">
        <v>684</v>
      </c>
      <c r="B29" s="10" t="s">
        <v>6</v>
      </c>
      <c r="C29" s="26" t="s">
        <v>262</v>
      </c>
      <c r="D29" s="27">
        <v>7399</v>
      </c>
      <c r="E29" s="27">
        <v>7977</v>
      </c>
      <c r="F29" s="14">
        <f t="shared" si="3"/>
        <v>9618.7000000000007</v>
      </c>
      <c r="G29" s="15">
        <f t="shared" si="4"/>
        <v>10370.1</v>
      </c>
      <c r="H29" s="46" t="s">
        <v>652</v>
      </c>
      <c r="I29" s="151"/>
      <c r="J29" s="47" t="s">
        <v>745</v>
      </c>
    </row>
    <row r="30" spans="1:10" x14ac:dyDescent="0.2">
      <c r="A30" s="25" t="s">
        <v>685</v>
      </c>
      <c r="B30" s="10" t="s">
        <v>7</v>
      </c>
      <c r="C30" s="26" t="s">
        <v>262</v>
      </c>
      <c r="D30" s="27">
        <v>7399</v>
      </c>
      <c r="E30" s="27">
        <v>7977</v>
      </c>
      <c r="F30" s="14">
        <f t="shared" si="3"/>
        <v>9618.7000000000007</v>
      </c>
      <c r="G30" s="15">
        <f t="shared" si="4"/>
        <v>10370.1</v>
      </c>
      <c r="H30" s="46" t="s">
        <v>653</v>
      </c>
      <c r="I30" s="151"/>
      <c r="J30" s="47" t="s">
        <v>746</v>
      </c>
    </row>
    <row r="31" spans="1:10" x14ac:dyDescent="0.2">
      <c r="A31" s="25" t="s">
        <v>686</v>
      </c>
      <c r="B31" s="10" t="s">
        <v>6</v>
      </c>
      <c r="C31" s="26" t="s">
        <v>263</v>
      </c>
      <c r="D31" s="27">
        <v>7966</v>
      </c>
      <c r="E31" s="27">
        <v>8830</v>
      </c>
      <c r="F31" s="14">
        <f t="shared" si="3"/>
        <v>10355.800000000001</v>
      </c>
      <c r="G31" s="15">
        <f t="shared" si="4"/>
        <v>11479</v>
      </c>
      <c r="H31" s="46" t="s">
        <v>654</v>
      </c>
      <c r="I31" s="151"/>
      <c r="J31" s="47" t="s">
        <v>747</v>
      </c>
    </row>
    <row r="32" spans="1:10" x14ac:dyDescent="0.2">
      <c r="A32" s="25" t="s">
        <v>687</v>
      </c>
      <c r="B32" s="10" t="s">
        <v>7</v>
      </c>
      <c r="C32" s="26" t="s">
        <v>263</v>
      </c>
      <c r="D32" s="27">
        <v>7966</v>
      </c>
      <c r="E32" s="27">
        <v>8830</v>
      </c>
      <c r="F32" s="14">
        <f t="shared" si="3"/>
        <v>10355.800000000001</v>
      </c>
      <c r="G32" s="15">
        <f t="shared" si="4"/>
        <v>11479</v>
      </c>
      <c r="H32" s="46" t="s">
        <v>655</v>
      </c>
      <c r="I32" s="151"/>
      <c r="J32" s="47" t="s">
        <v>748</v>
      </c>
    </row>
    <row r="33" spans="1:10" x14ac:dyDescent="0.2">
      <c r="A33" s="25" t="s">
        <v>266</v>
      </c>
      <c r="B33" s="28" t="s">
        <v>65</v>
      </c>
      <c r="C33" s="26" t="s">
        <v>267</v>
      </c>
      <c r="D33" s="27">
        <v>2935</v>
      </c>
      <c r="E33" s="27">
        <v>3248</v>
      </c>
      <c r="F33" s="14">
        <f t="shared" si="3"/>
        <v>3815.5</v>
      </c>
      <c r="G33" s="15">
        <f t="shared" si="4"/>
        <v>4222.4000000000005</v>
      </c>
      <c r="H33" s="46" t="s">
        <v>656</v>
      </c>
      <c r="I33" s="151"/>
      <c r="J33" s="132" t="s">
        <v>755</v>
      </c>
    </row>
    <row r="34" spans="1:10" ht="15.75" thickBot="1" x14ac:dyDescent="0.25">
      <c r="A34" s="29" t="s">
        <v>845</v>
      </c>
      <c r="B34" s="30" t="s">
        <v>66</v>
      </c>
      <c r="C34" s="31" t="s">
        <v>269</v>
      </c>
      <c r="D34" s="32">
        <v>5458</v>
      </c>
      <c r="E34" s="32">
        <v>6055</v>
      </c>
      <c r="F34" s="20">
        <f t="shared" si="3"/>
        <v>7095.4000000000005</v>
      </c>
      <c r="G34" s="21">
        <f t="shared" si="4"/>
        <v>7871.5</v>
      </c>
      <c r="H34" s="46" t="s">
        <v>657</v>
      </c>
      <c r="I34" s="151"/>
      <c r="J34" s="132">
        <v>10000103358</v>
      </c>
    </row>
    <row r="35" spans="1:10" ht="15.75" thickBot="1" x14ac:dyDescent="0.25">
      <c r="A35" s="436" t="s">
        <v>402</v>
      </c>
      <c r="B35" s="437"/>
      <c r="C35" s="437"/>
      <c r="D35" s="437"/>
      <c r="E35" s="437"/>
      <c r="F35" s="437"/>
      <c r="G35" s="438"/>
      <c r="H35" s="46"/>
      <c r="I35" s="151"/>
      <c r="J35" s="132"/>
    </row>
    <row r="36" spans="1:10" x14ac:dyDescent="0.2">
      <c r="A36" s="33" t="s">
        <v>106</v>
      </c>
      <c r="B36" s="3" t="s">
        <v>34</v>
      </c>
      <c r="C36" s="34" t="s">
        <v>32</v>
      </c>
      <c r="D36" s="24">
        <v>1389</v>
      </c>
      <c r="E36" s="24">
        <v>1569</v>
      </c>
      <c r="F36" s="7">
        <f t="shared" ref="F36:F45" si="10">D36*$I$2</f>
        <v>1805.7</v>
      </c>
      <c r="G36" s="8">
        <f t="shared" ref="G36:G45" si="11">E36*$I$2</f>
        <v>2039.7</v>
      </c>
      <c r="H36" s="46" t="s">
        <v>505</v>
      </c>
      <c r="I36" s="151"/>
      <c r="J36" s="132" t="s">
        <v>730</v>
      </c>
    </row>
    <row r="37" spans="1:10" x14ac:dyDescent="0.2">
      <c r="A37" s="35" t="s">
        <v>680</v>
      </c>
      <c r="B37" s="10" t="s">
        <v>34</v>
      </c>
      <c r="C37" s="36" t="s">
        <v>33</v>
      </c>
      <c r="D37" s="27">
        <v>1117</v>
      </c>
      <c r="E37" s="27">
        <v>1277</v>
      </c>
      <c r="F37" s="14">
        <f t="shared" si="10"/>
        <v>1452.1000000000001</v>
      </c>
      <c r="G37" s="15">
        <f t="shared" si="11"/>
        <v>1660.1000000000001</v>
      </c>
      <c r="H37" s="46" t="s">
        <v>658</v>
      </c>
      <c r="I37" s="151"/>
      <c r="J37" s="47" t="s">
        <v>731</v>
      </c>
    </row>
    <row r="38" spans="1:10" x14ac:dyDescent="0.2">
      <c r="A38" s="35" t="s">
        <v>294</v>
      </c>
      <c r="B38" s="10" t="s">
        <v>34</v>
      </c>
      <c r="C38" s="36" t="s">
        <v>35</v>
      </c>
      <c r="D38" s="27">
        <v>1582</v>
      </c>
      <c r="E38" s="27">
        <v>1763</v>
      </c>
      <c r="F38" s="14">
        <f t="shared" si="10"/>
        <v>2056.6</v>
      </c>
      <c r="G38" s="15">
        <f t="shared" si="11"/>
        <v>2291.9</v>
      </c>
      <c r="H38" s="46" t="s">
        <v>659</v>
      </c>
      <c r="I38" s="151"/>
      <c r="J38" s="316" t="s">
        <v>983</v>
      </c>
    </row>
    <row r="39" spans="1:10" x14ac:dyDescent="0.2">
      <c r="A39" s="35" t="s">
        <v>295</v>
      </c>
      <c r="B39" s="10" t="s">
        <v>34</v>
      </c>
      <c r="C39" s="36" t="s">
        <v>36</v>
      </c>
      <c r="D39" s="27">
        <v>1271</v>
      </c>
      <c r="E39" s="27">
        <v>1411</v>
      </c>
      <c r="F39" s="14">
        <f t="shared" si="10"/>
        <v>1652.3</v>
      </c>
      <c r="G39" s="15">
        <f t="shared" si="11"/>
        <v>1834.3</v>
      </c>
      <c r="H39" s="46" t="s">
        <v>660</v>
      </c>
      <c r="I39" s="151"/>
      <c r="J39" s="316" t="s">
        <v>984</v>
      </c>
    </row>
    <row r="40" spans="1:10" x14ac:dyDescent="0.2">
      <c r="A40" s="35" t="s">
        <v>296</v>
      </c>
      <c r="B40" s="10" t="s">
        <v>34</v>
      </c>
      <c r="C40" s="36" t="s">
        <v>37</v>
      </c>
      <c r="D40" s="27">
        <v>1533</v>
      </c>
      <c r="E40" s="27">
        <v>1704</v>
      </c>
      <c r="F40" s="14">
        <f t="shared" si="10"/>
        <v>1992.9</v>
      </c>
      <c r="G40" s="15">
        <f t="shared" si="11"/>
        <v>2215.2000000000003</v>
      </c>
      <c r="H40" s="46" t="s">
        <v>661</v>
      </c>
      <c r="I40" s="151"/>
      <c r="J40" s="316" t="s">
        <v>985</v>
      </c>
    </row>
    <row r="41" spans="1:10" x14ac:dyDescent="0.2">
      <c r="A41" s="35" t="s">
        <v>108</v>
      </c>
      <c r="B41" s="10" t="s">
        <v>34</v>
      </c>
      <c r="C41" s="36" t="s">
        <v>38</v>
      </c>
      <c r="D41" s="27">
        <v>2267</v>
      </c>
      <c r="E41" s="27">
        <v>2469</v>
      </c>
      <c r="F41" s="14">
        <f t="shared" si="10"/>
        <v>2947.1</v>
      </c>
      <c r="G41" s="15">
        <f t="shared" si="11"/>
        <v>3209.7000000000003</v>
      </c>
      <c r="H41" s="46" t="s">
        <v>506</v>
      </c>
      <c r="I41" s="151"/>
      <c r="J41" s="47" t="s">
        <v>732</v>
      </c>
    </row>
    <row r="42" spans="1:10" x14ac:dyDescent="0.2">
      <c r="A42" s="35" t="s">
        <v>109</v>
      </c>
      <c r="B42" s="10" t="s">
        <v>34</v>
      </c>
      <c r="C42" s="36" t="s">
        <v>39</v>
      </c>
      <c r="D42" s="27">
        <v>3127</v>
      </c>
      <c r="E42" s="27">
        <v>3595</v>
      </c>
      <c r="F42" s="14">
        <f t="shared" si="10"/>
        <v>4065.1000000000004</v>
      </c>
      <c r="G42" s="15">
        <f t="shared" si="11"/>
        <v>4673.5</v>
      </c>
      <c r="H42" s="46" t="s">
        <v>507</v>
      </c>
      <c r="I42" s="151"/>
      <c r="J42" s="47" t="s">
        <v>733</v>
      </c>
    </row>
    <row r="43" spans="1:10" x14ac:dyDescent="0.2">
      <c r="A43" s="35" t="s">
        <v>110</v>
      </c>
      <c r="B43" s="10" t="s">
        <v>34</v>
      </c>
      <c r="C43" s="36" t="s">
        <v>40</v>
      </c>
      <c r="D43" s="27">
        <v>2583</v>
      </c>
      <c r="E43" s="27">
        <v>2805</v>
      </c>
      <c r="F43" s="14">
        <f t="shared" si="10"/>
        <v>3357.9</v>
      </c>
      <c r="G43" s="15">
        <f t="shared" si="11"/>
        <v>3646.5</v>
      </c>
      <c r="H43" s="46" t="s">
        <v>508</v>
      </c>
      <c r="I43" s="151"/>
      <c r="J43" s="47" t="s">
        <v>734</v>
      </c>
    </row>
    <row r="44" spans="1:10" x14ac:dyDescent="0.2">
      <c r="A44" s="35" t="s">
        <v>111</v>
      </c>
      <c r="B44" s="10" t="s">
        <v>34</v>
      </c>
      <c r="C44" s="36" t="s">
        <v>41</v>
      </c>
      <c r="D44" s="27">
        <v>3281</v>
      </c>
      <c r="E44" s="27">
        <v>3535</v>
      </c>
      <c r="F44" s="14">
        <f t="shared" si="10"/>
        <v>4265.3</v>
      </c>
      <c r="G44" s="15">
        <f t="shared" si="11"/>
        <v>4595.5</v>
      </c>
      <c r="H44" s="46" t="s">
        <v>509</v>
      </c>
      <c r="I44" s="151"/>
      <c r="J44" s="47" t="s">
        <v>735</v>
      </c>
    </row>
    <row r="45" spans="1:10" x14ac:dyDescent="0.2">
      <c r="A45" s="35" t="s">
        <v>112</v>
      </c>
      <c r="B45" s="10" t="s">
        <v>34</v>
      </c>
      <c r="C45" s="36" t="s">
        <v>42</v>
      </c>
      <c r="D45" s="27">
        <v>2105</v>
      </c>
      <c r="E45" s="27">
        <v>2484</v>
      </c>
      <c r="F45" s="14">
        <f t="shared" si="10"/>
        <v>2736.5</v>
      </c>
      <c r="G45" s="15">
        <f t="shared" si="11"/>
        <v>3229.2000000000003</v>
      </c>
      <c r="H45" s="46" t="s">
        <v>504</v>
      </c>
      <c r="I45" s="151"/>
      <c r="J45" s="47" t="s">
        <v>729</v>
      </c>
    </row>
    <row r="46" spans="1:10" ht="15.75" thickBot="1" x14ac:dyDescent="0.25">
      <c r="A46" s="37" t="s">
        <v>150</v>
      </c>
      <c r="B46" s="16" t="s">
        <v>43</v>
      </c>
      <c r="C46" s="38" t="s">
        <v>151</v>
      </c>
      <c r="D46" s="405">
        <v>1064</v>
      </c>
      <c r="E46" s="406"/>
      <c r="F46" s="407">
        <f>D46*$I$2</f>
        <v>1383.2</v>
      </c>
      <c r="G46" s="408"/>
      <c r="H46" s="46" t="s">
        <v>486</v>
      </c>
      <c r="I46" s="151"/>
      <c r="J46" s="47" t="s">
        <v>486</v>
      </c>
    </row>
    <row r="47" spans="1:10" ht="15.75" thickBot="1" x14ac:dyDescent="0.25">
      <c r="A47" s="439" t="s">
        <v>403</v>
      </c>
      <c r="B47" s="415"/>
      <c r="C47" s="415"/>
      <c r="D47" s="415"/>
      <c r="E47" s="415"/>
      <c r="F47" s="415"/>
      <c r="G47" s="440"/>
      <c r="H47" s="46"/>
      <c r="I47" s="151"/>
    </row>
    <row r="48" spans="1:10" x14ac:dyDescent="0.2">
      <c r="A48" s="22" t="s">
        <v>67</v>
      </c>
      <c r="B48" s="39" t="s">
        <v>18</v>
      </c>
      <c r="C48" s="23" t="s">
        <v>264</v>
      </c>
      <c r="D48" s="24">
        <v>5885</v>
      </c>
      <c r="E48" s="24">
        <v>6641</v>
      </c>
      <c r="F48" s="7">
        <f t="shared" si="3"/>
        <v>7650.5</v>
      </c>
      <c r="G48" s="8">
        <f t="shared" si="4"/>
        <v>8633.3000000000011</v>
      </c>
      <c r="H48" s="46" t="s">
        <v>518</v>
      </c>
      <c r="I48" s="151"/>
      <c r="J48" s="47" t="s">
        <v>749</v>
      </c>
    </row>
    <row r="49" spans="1:30" ht="15.75" thickBot="1" x14ac:dyDescent="0.25">
      <c r="A49" s="29" t="s">
        <v>68</v>
      </c>
      <c r="B49" s="30" t="s">
        <v>18</v>
      </c>
      <c r="C49" s="31" t="s">
        <v>265</v>
      </c>
      <c r="D49" s="32">
        <v>6170</v>
      </c>
      <c r="E49" s="32">
        <v>6960</v>
      </c>
      <c r="F49" s="20">
        <f t="shared" si="3"/>
        <v>8021</v>
      </c>
      <c r="G49" s="21">
        <f t="shared" si="4"/>
        <v>9048</v>
      </c>
      <c r="H49" s="46" t="s">
        <v>519</v>
      </c>
      <c r="I49" s="151"/>
      <c r="J49" s="47" t="s">
        <v>697</v>
      </c>
    </row>
    <row r="50" spans="1:30" ht="15.75" thickBot="1" x14ac:dyDescent="0.25">
      <c r="A50" s="441" t="s">
        <v>336</v>
      </c>
      <c r="B50" s="441"/>
      <c r="C50" s="441"/>
      <c r="D50" s="441"/>
      <c r="E50" s="441"/>
      <c r="F50" s="441"/>
      <c r="G50" s="441"/>
      <c r="H50" s="46"/>
      <c r="I50" s="151"/>
    </row>
    <row r="51" spans="1:30" ht="30" x14ac:dyDescent="0.2">
      <c r="A51" s="33" t="s">
        <v>298</v>
      </c>
      <c r="B51" s="3" t="s">
        <v>301</v>
      </c>
      <c r="C51" s="34" t="s">
        <v>287</v>
      </c>
      <c r="D51" s="24">
        <v>5235</v>
      </c>
      <c r="E51" s="24">
        <v>5643</v>
      </c>
      <c r="F51" s="7">
        <f t="shared" si="3"/>
        <v>6805.5</v>
      </c>
      <c r="G51" s="8">
        <f t="shared" si="4"/>
        <v>7335.9000000000005</v>
      </c>
      <c r="H51" s="46" t="s">
        <v>846</v>
      </c>
      <c r="I51" s="151"/>
      <c r="J51" s="47" t="s">
        <v>988</v>
      </c>
      <c r="K51" s="50"/>
      <c r="L51" s="50"/>
      <c r="M51" s="50"/>
      <c r="N51" s="50"/>
      <c r="O51" s="50"/>
      <c r="P51" s="50"/>
      <c r="R51" s="51"/>
      <c r="S51" s="51"/>
      <c r="T51" s="51"/>
      <c r="U51" s="51"/>
      <c r="V51" s="409"/>
      <c r="W51" s="409"/>
    </row>
    <row r="52" spans="1:30" ht="30" x14ac:dyDescent="0.2">
      <c r="A52" s="35" t="s">
        <v>299</v>
      </c>
      <c r="B52" s="10" t="s">
        <v>302</v>
      </c>
      <c r="C52" s="36" t="s">
        <v>288</v>
      </c>
      <c r="D52" s="27">
        <v>6009</v>
      </c>
      <c r="E52" s="27">
        <v>6462</v>
      </c>
      <c r="F52" s="14">
        <f t="shared" ref="F52:F84" si="12">D52*$I$2</f>
        <v>7811.7</v>
      </c>
      <c r="G52" s="15">
        <f t="shared" si="4"/>
        <v>8400.6</v>
      </c>
      <c r="H52" s="46" t="s">
        <v>847</v>
      </c>
      <c r="I52" s="151"/>
      <c r="J52" s="47" t="s">
        <v>989</v>
      </c>
      <c r="K52" s="50"/>
      <c r="L52" s="50"/>
      <c r="M52" s="50"/>
      <c r="N52" s="50"/>
      <c r="O52" s="50"/>
      <c r="P52" s="50"/>
      <c r="R52" s="51"/>
      <c r="S52" s="51"/>
      <c r="T52" s="51"/>
      <c r="U52" s="51"/>
      <c r="V52" s="409"/>
      <c r="W52" s="409"/>
    </row>
    <row r="53" spans="1:30" ht="30" x14ac:dyDescent="0.2">
      <c r="A53" s="35" t="s">
        <v>324</v>
      </c>
      <c r="B53" s="10" t="s">
        <v>329</v>
      </c>
      <c r="C53" s="36" t="s">
        <v>283</v>
      </c>
      <c r="D53" s="27">
        <v>7194</v>
      </c>
      <c r="E53" s="27">
        <v>7762</v>
      </c>
      <c r="F53" s="14">
        <f t="shared" si="12"/>
        <v>9352.2000000000007</v>
      </c>
      <c r="G53" s="15">
        <f t="shared" si="4"/>
        <v>10090.6</v>
      </c>
      <c r="H53" s="46" t="s">
        <v>848</v>
      </c>
      <c r="I53" s="151"/>
      <c r="J53" s="47" t="s">
        <v>993</v>
      </c>
      <c r="K53" s="50"/>
      <c r="L53" s="50"/>
      <c r="M53" s="50"/>
      <c r="N53" s="50"/>
      <c r="O53" s="50"/>
      <c r="P53" s="50"/>
      <c r="R53" s="51"/>
      <c r="S53" s="51"/>
      <c r="T53" s="51"/>
      <c r="U53" s="51"/>
      <c r="V53" s="409"/>
      <c r="W53" s="409"/>
    </row>
    <row r="54" spans="1:30" ht="30" x14ac:dyDescent="0.2">
      <c r="A54" s="35" t="s">
        <v>325</v>
      </c>
      <c r="B54" s="10" t="s">
        <v>329</v>
      </c>
      <c r="C54" s="36" t="s">
        <v>284</v>
      </c>
      <c r="D54" s="27">
        <v>7248</v>
      </c>
      <c r="E54" s="27">
        <v>8300</v>
      </c>
      <c r="F54" s="14">
        <f t="shared" si="12"/>
        <v>9422.4</v>
      </c>
      <c r="G54" s="15">
        <f t="shared" si="4"/>
        <v>10790</v>
      </c>
      <c r="H54" s="46" t="s">
        <v>849</v>
      </c>
      <c r="I54" s="151"/>
      <c r="J54" s="47" t="s">
        <v>990</v>
      </c>
      <c r="K54" s="50"/>
      <c r="L54" s="50"/>
      <c r="M54" s="50"/>
      <c r="N54" s="50"/>
      <c r="O54" s="50"/>
      <c r="P54" s="50"/>
      <c r="R54" s="51"/>
      <c r="S54" s="51"/>
      <c r="T54" s="51"/>
      <c r="U54" s="51"/>
      <c r="V54" s="409"/>
      <c r="W54" s="409"/>
    </row>
    <row r="55" spans="1:30" ht="30.75" thickBot="1" x14ac:dyDescent="0.25">
      <c r="A55" s="40" t="s">
        <v>326</v>
      </c>
      <c r="B55" s="41" t="s">
        <v>329</v>
      </c>
      <c r="C55" s="42" t="s">
        <v>285</v>
      </c>
      <c r="D55" s="43">
        <v>7381</v>
      </c>
      <c r="E55" s="43">
        <v>8438</v>
      </c>
      <c r="F55" s="44">
        <f t="shared" si="12"/>
        <v>9595.3000000000011</v>
      </c>
      <c r="G55" s="45">
        <f t="shared" si="4"/>
        <v>10969.4</v>
      </c>
      <c r="H55" s="46" t="s">
        <v>850</v>
      </c>
      <c r="I55" s="151"/>
      <c r="J55" s="47" t="s">
        <v>991</v>
      </c>
      <c r="K55" s="50"/>
      <c r="L55" s="50"/>
      <c r="M55" s="50"/>
      <c r="N55" s="50"/>
      <c r="O55" s="50"/>
      <c r="P55" s="50"/>
      <c r="R55" s="51"/>
      <c r="S55" s="51"/>
      <c r="T55" s="51"/>
      <c r="U55" s="51"/>
      <c r="V55" s="409"/>
      <c r="W55" s="409"/>
    </row>
    <row r="56" spans="1:30" ht="45" x14ac:dyDescent="0.2">
      <c r="A56" s="33" t="s">
        <v>327</v>
      </c>
      <c r="B56" s="3" t="s">
        <v>330</v>
      </c>
      <c r="C56" s="34" t="s">
        <v>286</v>
      </c>
      <c r="D56" s="24">
        <v>7463</v>
      </c>
      <c r="E56" s="24">
        <v>8077</v>
      </c>
      <c r="F56" s="7">
        <f t="shared" si="12"/>
        <v>9701.9</v>
      </c>
      <c r="G56" s="8">
        <f>E56*$I$2</f>
        <v>10500.1</v>
      </c>
      <c r="H56" s="46" t="s">
        <v>851</v>
      </c>
      <c r="I56" s="151"/>
      <c r="J56" s="47" t="s">
        <v>992</v>
      </c>
      <c r="K56" s="50"/>
      <c r="L56" s="50"/>
      <c r="M56" s="50"/>
      <c r="N56" s="50"/>
      <c r="O56" s="50"/>
      <c r="P56" s="50"/>
      <c r="R56" s="51"/>
      <c r="S56" s="51"/>
      <c r="T56" s="51"/>
      <c r="U56" s="51"/>
      <c r="V56" s="409"/>
      <c r="W56" s="409"/>
    </row>
    <row r="57" spans="1:30" x14ac:dyDescent="0.2">
      <c r="A57" s="35" t="s">
        <v>323</v>
      </c>
      <c r="B57" s="28" t="s">
        <v>328</v>
      </c>
      <c r="C57" s="36" t="s">
        <v>282</v>
      </c>
      <c r="D57" s="27">
        <v>5379</v>
      </c>
      <c r="E57" s="27">
        <v>5976</v>
      </c>
      <c r="F57" s="14">
        <f t="shared" si="12"/>
        <v>6992.7</v>
      </c>
      <c r="G57" s="15">
        <f t="shared" si="4"/>
        <v>7768.8</v>
      </c>
      <c r="H57" s="46" t="s">
        <v>639</v>
      </c>
      <c r="I57" s="151"/>
      <c r="J57" s="47" t="s">
        <v>844</v>
      </c>
    </row>
    <row r="58" spans="1:30" ht="30.75" thickBot="1" x14ac:dyDescent="0.25">
      <c r="A58" s="37" t="s">
        <v>300</v>
      </c>
      <c r="B58" s="30" t="s">
        <v>303</v>
      </c>
      <c r="C58" s="38" t="s">
        <v>255</v>
      </c>
      <c r="D58" s="32">
        <v>10550</v>
      </c>
      <c r="E58" s="32">
        <v>11308</v>
      </c>
      <c r="F58" s="49">
        <f>D261*$I$2</f>
        <v>13715</v>
      </c>
      <c r="G58" s="21">
        <f>E261*$I$2</f>
        <v>14700.4</v>
      </c>
      <c r="H58" s="46" t="s">
        <v>662</v>
      </c>
      <c r="I58" s="151"/>
      <c r="J58" s="47" t="s">
        <v>831</v>
      </c>
      <c r="K58" s="50"/>
      <c r="L58" s="50"/>
      <c r="M58" s="50"/>
      <c r="N58" s="50"/>
      <c r="O58" s="50"/>
      <c r="P58" s="50"/>
      <c r="R58" s="51"/>
      <c r="S58" s="51"/>
      <c r="T58" s="51"/>
      <c r="U58" s="51"/>
      <c r="V58" s="409"/>
      <c r="W58" s="409"/>
    </row>
    <row r="59" spans="1:30" ht="15.75" thickBot="1" x14ac:dyDescent="0.25">
      <c r="A59" s="414" t="s">
        <v>404</v>
      </c>
      <c r="B59" s="415"/>
      <c r="C59" s="415"/>
      <c r="D59" s="415"/>
      <c r="E59" s="415"/>
      <c r="F59" s="415"/>
      <c r="G59" s="416"/>
      <c r="H59" s="46"/>
      <c r="I59" s="151"/>
    </row>
    <row r="60" spans="1:30" ht="30.75" thickBot="1" x14ac:dyDescent="0.25">
      <c r="A60" s="33" t="s">
        <v>83</v>
      </c>
      <c r="B60" s="3" t="s">
        <v>22</v>
      </c>
      <c r="C60" s="34" t="s">
        <v>245</v>
      </c>
      <c r="D60" s="24">
        <f>O60*N60+V60*U60+AC60*AB60</f>
        <v>6868</v>
      </c>
      <c r="E60" s="24">
        <f>P60*N60+W60*U60+AD60*AB60</f>
        <v>7387</v>
      </c>
      <c r="F60" s="7">
        <f t="shared" ref="F60:G63" si="13">D60*$I$2</f>
        <v>8928.4</v>
      </c>
      <c r="G60" s="8">
        <f t="shared" si="13"/>
        <v>9603.1</v>
      </c>
      <c r="H60" s="46" t="s">
        <v>590</v>
      </c>
      <c r="I60" s="151"/>
      <c r="J60" s="47" t="s">
        <v>782</v>
      </c>
      <c r="K60" s="133" t="str">
        <f t="shared" ref="K60:M61" si="14">A371</f>
        <v>А.ГБ-1К</v>
      </c>
      <c r="L60" s="6" t="str">
        <f t="shared" si="14"/>
        <v>Каркас гардероба А.ГБ-1</v>
      </c>
      <c r="M60" s="6" t="str">
        <f t="shared" si="14"/>
        <v>550х365х1980</v>
      </c>
      <c r="N60" s="6">
        <v>1</v>
      </c>
      <c r="O60" s="6">
        <f>D371</f>
        <v>4870</v>
      </c>
      <c r="P60" s="127">
        <f>E371</f>
        <v>5253</v>
      </c>
      <c r="R60" s="133" t="str">
        <f t="shared" ref="R60:T61" si="15">A373</f>
        <v>А.ДГ-1</v>
      </c>
      <c r="S60" s="6" t="str">
        <f t="shared" si="15"/>
        <v xml:space="preserve">Дверь гардероба А.ГБ-1 </v>
      </c>
      <c r="T60" s="6" t="str">
        <f t="shared" si="15"/>
        <v>505х1916x18</v>
      </c>
      <c r="U60" s="6">
        <v>1</v>
      </c>
      <c r="V60" s="6">
        <f>D373</f>
        <v>1998</v>
      </c>
      <c r="W60" s="127">
        <f>E373</f>
        <v>2134</v>
      </c>
    </row>
    <row r="61" spans="1:30" ht="30.75" thickBot="1" x14ac:dyDescent="0.25">
      <c r="A61" s="35" t="s">
        <v>84</v>
      </c>
      <c r="B61" s="10" t="s">
        <v>82</v>
      </c>
      <c r="C61" s="36" t="s">
        <v>246</v>
      </c>
      <c r="D61" s="27">
        <f>O61*N61+V61*U61+AC61*AB61</f>
        <v>10000</v>
      </c>
      <c r="E61" s="27">
        <f>P61*N61+W61*U61+AD61*AB61</f>
        <v>11064</v>
      </c>
      <c r="F61" s="14">
        <f t="shared" si="13"/>
        <v>13000</v>
      </c>
      <c r="G61" s="15">
        <f t="shared" si="13"/>
        <v>14383.2</v>
      </c>
      <c r="H61" s="46" t="s">
        <v>591</v>
      </c>
      <c r="I61" s="151"/>
      <c r="J61" s="47" t="s">
        <v>783</v>
      </c>
      <c r="K61" s="134" t="str">
        <f t="shared" si="14"/>
        <v>А.ГБ-2К</v>
      </c>
      <c r="L61" s="19" t="str">
        <f t="shared" si="14"/>
        <v>Каркас гардероба А.ГБ-2</v>
      </c>
      <c r="M61" s="19" t="str">
        <f t="shared" si="14"/>
        <v>770х580х1980</v>
      </c>
      <c r="N61" s="19">
        <v>1</v>
      </c>
      <c r="O61" s="19">
        <f>D372</f>
        <v>6370</v>
      </c>
      <c r="P61" s="131">
        <f>E372</f>
        <v>7126</v>
      </c>
      <c r="R61" s="134" t="str">
        <f t="shared" si="15"/>
        <v>А.Д-1 (L)</v>
      </c>
      <c r="S61" s="19" t="str">
        <f t="shared" si="15"/>
        <v>Дверь высокая ЛДСП левая (для А.ГБ-2, А.СТ-1, А.СУ-1 и А.ГБ-4)</v>
      </c>
      <c r="T61" s="19" t="str">
        <f t="shared" si="15"/>
        <v>361х1916x18</v>
      </c>
      <c r="U61" s="19">
        <v>1</v>
      </c>
      <c r="V61" s="19">
        <f>D374</f>
        <v>1815</v>
      </c>
      <c r="W61" s="131">
        <f>E374</f>
        <v>1969</v>
      </c>
      <c r="Y61" s="135" t="str">
        <f>A375</f>
        <v>А.Д-1 (R)</v>
      </c>
      <c r="Z61" s="136" t="str">
        <f>B375</f>
        <v>Дверь высокая ЛДСП правая (для А.ГБ-2, А.СТ-1, А.СУ-1 и А.ГБ-4)</v>
      </c>
      <c r="AA61" s="136" t="str">
        <f>C375</f>
        <v>361х1916x18</v>
      </c>
      <c r="AB61" s="136">
        <v>1</v>
      </c>
      <c r="AC61" s="136">
        <f>D375</f>
        <v>1815</v>
      </c>
      <c r="AD61" s="137">
        <f>E375</f>
        <v>1969</v>
      </c>
    </row>
    <row r="62" spans="1:30" ht="30.75" thickBot="1" x14ac:dyDescent="0.25">
      <c r="A62" s="35" t="s">
        <v>85</v>
      </c>
      <c r="B62" s="10" t="s">
        <v>87</v>
      </c>
      <c r="C62" s="36" t="s">
        <v>247</v>
      </c>
      <c r="D62" s="27">
        <v>10708</v>
      </c>
      <c r="E62" s="27">
        <v>12513</v>
      </c>
      <c r="F62" s="14">
        <f t="shared" si="13"/>
        <v>13920.4</v>
      </c>
      <c r="G62" s="15">
        <f t="shared" si="13"/>
        <v>16266.900000000001</v>
      </c>
      <c r="H62" s="46" t="s">
        <v>663</v>
      </c>
      <c r="I62" s="151"/>
      <c r="J62" s="47">
        <v>10000103378</v>
      </c>
    </row>
    <row r="63" spans="1:30" ht="30.75" thickBot="1" x14ac:dyDescent="0.25">
      <c r="A63" s="37" t="s">
        <v>86</v>
      </c>
      <c r="B63" s="16" t="s">
        <v>23</v>
      </c>
      <c r="C63" s="38" t="s">
        <v>248</v>
      </c>
      <c r="D63" s="32">
        <f>O63*N63+V63*U63+AC63*AB63</f>
        <v>10434</v>
      </c>
      <c r="E63" s="32">
        <f>P63*N63+W63*U63+AD63*AB63</f>
        <v>11080</v>
      </c>
      <c r="F63" s="20">
        <f t="shared" si="13"/>
        <v>13564.2</v>
      </c>
      <c r="G63" s="21">
        <f t="shared" si="13"/>
        <v>14404</v>
      </c>
      <c r="H63" s="46" t="s">
        <v>852</v>
      </c>
      <c r="I63" s="151"/>
      <c r="J63" s="316" t="s">
        <v>987</v>
      </c>
      <c r="K63" s="135" t="str">
        <f>A370</f>
        <v>А.ГБ-4К</v>
      </c>
      <c r="L63" s="136" t="str">
        <f>B370</f>
        <v>Каркас гардероба А.ГБ-4К</v>
      </c>
      <c r="M63" s="136" t="str">
        <f>C370</f>
        <v>770х365х1980</v>
      </c>
      <c r="N63" s="136">
        <v>1</v>
      </c>
      <c r="O63" s="136">
        <f>D370</f>
        <v>6804</v>
      </c>
      <c r="P63" s="137">
        <f>E370</f>
        <v>7142</v>
      </c>
      <c r="R63" s="135" t="str">
        <f>A374</f>
        <v>А.Д-1 (L)</v>
      </c>
      <c r="S63" s="136" t="str">
        <f>B374</f>
        <v>Дверь высокая ЛДСП левая (для А.ГБ-2, А.СТ-1, А.СУ-1 и А.ГБ-4)</v>
      </c>
      <c r="T63" s="136" t="str">
        <f>C374</f>
        <v>361х1916x18</v>
      </c>
      <c r="U63" s="136">
        <v>1</v>
      </c>
      <c r="V63" s="136">
        <f>D374</f>
        <v>1815</v>
      </c>
      <c r="W63" s="137">
        <f>E374</f>
        <v>1969</v>
      </c>
      <c r="Y63" s="135" t="str">
        <f>A375</f>
        <v>А.Д-1 (R)</v>
      </c>
      <c r="Z63" s="136" t="str">
        <f>B375</f>
        <v>Дверь высокая ЛДСП правая (для А.ГБ-2, А.СТ-1, А.СУ-1 и А.ГБ-4)</v>
      </c>
      <c r="AA63" s="136" t="str">
        <f>C375</f>
        <v>361х1916x18</v>
      </c>
      <c r="AB63" s="136">
        <v>1</v>
      </c>
      <c r="AC63" s="136">
        <f>D375</f>
        <v>1815</v>
      </c>
      <c r="AD63" s="137">
        <f>E375</f>
        <v>1969</v>
      </c>
    </row>
    <row r="64" spans="1:30" ht="15.75" thickBot="1" x14ac:dyDescent="0.25">
      <c r="A64" s="414" t="s">
        <v>395</v>
      </c>
      <c r="B64" s="415"/>
      <c r="C64" s="415"/>
      <c r="D64" s="415"/>
      <c r="E64" s="415"/>
      <c r="F64" s="415"/>
      <c r="G64" s="416"/>
      <c r="H64" s="46"/>
      <c r="I64" s="151"/>
    </row>
    <row r="65" spans="1:44" x14ac:dyDescent="0.2">
      <c r="A65" s="33" t="s">
        <v>81</v>
      </c>
      <c r="B65" s="3" t="s">
        <v>78</v>
      </c>
      <c r="C65" s="34" t="s">
        <v>279</v>
      </c>
      <c r="D65" s="24">
        <v>5342</v>
      </c>
      <c r="E65" s="24">
        <v>6104</v>
      </c>
      <c r="F65" s="7">
        <f t="shared" ref="F65:G67" si="16">D65*$I$2</f>
        <v>6944.6</v>
      </c>
      <c r="G65" s="8">
        <f t="shared" si="16"/>
        <v>7935.2</v>
      </c>
      <c r="H65" s="46" t="s">
        <v>511</v>
      </c>
      <c r="I65" s="151"/>
      <c r="J65" s="47" t="s">
        <v>715</v>
      </c>
    </row>
    <row r="66" spans="1:44" x14ac:dyDescent="0.2">
      <c r="A66" s="35" t="s">
        <v>76</v>
      </c>
      <c r="B66" s="10" t="s">
        <v>79</v>
      </c>
      <c r="C66" s="36" t="s">
        <v>280</v>
      </c>
      <c r="D66" s="27">
        <v>3846</v>
      </c>
      <c r="E66" s="27">
        <v>4334</v>
      </c>
      <c r="F66" s="14">
        <f t="shared" si="16"/>
        <v>4999.8</v>
      </c>
      <c r="G66" s="15">
        <f t="shared" si="16"/>
        <v>5634.2</v>
      </c>
      <c r="H66" s="46" t="s">
        <v>512</v>
      </c>
      <c r="I66" s="151"/>
      <c r="J66" s="47" t="s">
        <v>716</v>
      </c>
    </row>
    <row r="67" spans="1:44" ht="15.75" thickBot="1" x14ac:dyDescent="0.25">
      <c r="A67" s="37" t="s">
        <v>77</v>
      </c>
      <c r="B67" s="16" t="s">
        <v>80</v>
      </c>
      <c r="C67" s="38" t="s">
        <v>281</v>
      </c>
      <c r="D67" s="32">
        <v>2716</v>
      </c>
      <c r="E67" s="32">
        <v>3039</v>
      </c>
      <c r="F67" s="20">
        <f t="shared" si="16"/>
        <v>3530.8</v>
      </c>
      <c r="G67" s="21">
        <f t="shared" si="16"/>
        <v>3950.7000000000003</v>
      </c>
      <c r="H67" s="46" t="s">
        <v>513</v>
      </c>
      <c r="I67" s="151"/>
      <c r="J67" s="47" t="s">
        <v>717</v>
      </c>
    </row>
    <row r="68" spans="1:44" ht="15.75" thickBot="1" x14ac:dyDescent="0.25">
      <c r="A68" s="414" t="s">
        <v>392</v>
      </c>
      <c r="B68" s="415"/>
      <c r="C68" s="415"/>
      <c r="D68" s="415"/>
      <c r="E68" s="415"/>
      <c r="F68" s="415"/>
      <c r="G68" s="416"/>
      <c r="H68" s="46"/>
      <c r="I68" s="151"/>
    </row>
    <row r="69" spans="1:44" ht="15.75" thickBot="1" x14ac:dyDescent="0.25">
      <c r="A69" s="52" t="s">
        <v>70</v>
      </c>
      <c r="B69" s="53" t="s">
        <v>8</v>
      </c>
      <c r="C69" s="54" t="s">
        <v>248</v>
      </c>
      <c r="D69" s="55">
        <f>D272</f>
        <v>6064</v>
      </c>
      <c r="E69" s="55">
        <f>E272</f>
        <v>6497</v>
      </c>
      <c r="F69" s="56">
        <f t="shared" si="12"/>
        <v>7883.2</v>
      </c>
      <c r="G69" s="57">
        <f t="shared" si="4"/>
        <v>8446.1</v>
      </c>
      <c r="H69" s="46" t="s">
        <v>487</v>
      </c>
      <c r="I69" s="151"/>
      <c r="J69" s="47" t="s">
        <v>711</v>
      </c>
      <c r="K69" s="138"/>
      <c r="L69" s="138"/>
      <c r="M69" s="138"/>
      <c r="N69" s="138"/>
      <c r="O69" s="138"/>
      <c r="P69" s="138"/>
    </row>
    <row r="70" spans="1:44" ht="30.75" thickBot="1" x14ac:dyDescent="0.25">
      <c r="A70" s="35" t="s">
        <v>88</v>
      </c>
      <c r="B70" s="10" t="s">
        <v>28</v>
      </c>
      <c r="C70" s="36" t="s">
        <v>248</v>
      </c>
      <c r="D70" s="27">
        <f>O70*N70+V70*U70+AC70*AB70+AJ70*AI70+AQ70*AP70</f>
        <v>8100</v>
      </c>
      <c r="E70" s="27">
        <f>P70*N70+W70*U70+AD70*AB70+AK70*AI70+AR70*AP70</f>
        <v>8723</v>
      </c>
      <c r="F70" s="14">
        <f t="shared" si="12"/>
        <v>10530</v>
      </c>
      <c r="G70" s="15">
        <f t="shared" si="4"/>
        <v>11339.9</v>
      </c>
      <c r="H70" s="46" t="s">
        <v>592</v>
      </c>
      <c r="I70" s="151"/>
      <c r="J70" s="47" t="s">
        <v>784</v>
      </c>
      <c r="K70" s="125" t="str">
        <f t="shared" ref="K70:K78" si="17">$A$272</f>
        <v>А.СТ-1</v>
      </c>
      <c r="L70" s="126" t="str">
        <f t="shared" ref="L70:L78" si="18">$B$272</f>
        <v>Стеллаж высокий широкий</v>
      </c>
      <c r="M70" s="126" t="str">
        <f t="shared" ref="M70:M78" si="19">$C$272</f>
        <v>770х365х1980</v>
      </c>
      <c r="N70" s="126">
        <v>1</v>
      </c>
      <c r="O70" s="126">
        <f t="shared" ref="O70:O78" si="20">$D$272</f>
        <v>6064</v>
      </c>
      <c r="P70" s="139">
        <f t="shared" ref="P70:P78" si="21">$E$272</f>
        <v>6497</v>
      </c>
      <c r="R70" s="133" t="str">
        <f>$A$378</f>
        <v>А.Д-3 (L)</v>
      </c>
      <c r="S70" s="6" t="str">
        <f>$B$378</f>
        <v>Дверь низкая ЛДСП левая (для А.СТ-1, А.СУ-1, А.СТ-2, А.СТ-3, А.СУ-2, А.СУ-3)</v>
      </c>
      <c r="T70" s="6" t="str">
        <f>$C$378</f>
        <v>361х764x18</v>
      </c>
      <c r="U70" s="6">
        <v>1</v>
      </c>
      <c r="V70" s="6">
        <f>$D$378</f>
        <v>1018</v>
      </c>
      <c r="W70" s="127">
        <f>$E$378</f>
        <v>1113</v>
      </c>
      <c r="Y70" s="133" t="str">
        <f>$A$379</f>
        <v>А.Д-3 (R)</v>
      </c>
      <c r="Z70" s="126" t="str">
        <f>$B$379</f>
        <v>Дверь низкая ЛДСП правая (для А.СТ-1, А.СУ-1, А.СТ-2, А.СТ-3, А.СУ-2, А.СУ-3)</v>
      </c>
      <c r="AA70" s="6" t="str">
        <f>$C$379</f>
        <v>361х764x18</v>
      </c>
      <c r="AB70" s="126">
        <v>1</v>
      </c>
      <c r="AC70" s="6">
        <f>$D$379</f>
        <v>1018</v>
      </c>
      <c r="AD70" s="127">
        <f>$E$379</f>
        <v>1113</v>
      </c>
    </row>
    <row r="71" spans="1:44" ht="45.75" thickBot="1" x14ac:dyDescent="0.25">
      <c r="A71" s="35" t="s">
        <v>89</v>
      </c>
      <c r="B71" s="10" t="s">
        <v>11</v>
      </c>
      <c r="C71" s="36" t="s">
        <v>248</v>
      </c>
      <c r="D71" s="27">
        <f t="shared" ref="D71:D78" si="22">O71*N71+V71*U71+AC71*AB71+AJ71*AI71+AQ71*AP71</f>
        <v>12104</v>
      </c>
      <c r="E71" s="27">
        <f t="shared" ref="E71:E78" si="23">P71*N71+W71*U71+AD71*AB71+AK71*AI71+AR71*AP71</f>
        <v>12727</v>
      </c>
      <c r="F71" s="14">
        <f t="shared" si="12"/>
        <v>15735.2</v>
      </c>
      <c r="G71" s="15">
        <f t="shared" si="4"/>
        <v>16545.100000000002</v>
      </c>
      <c r="H71" s="46" t="s">
        <v>593</v>
      </c>
      <c r="I71" s="151"/>
      <c r="J71" s="47" t="s">
        <v>785</v>
      </c>
      <c r="K71" s="128" t="str">
        <f t="shared" si="17"/>
        <v>А.СТ-1</v>
      </c>
      <c r="L71" s="62" t="str">
        <f>$B$272</f>
        <v>Стеллаж высокий широкий</v>
      </c>
      <c r="M71" s="62" t="str">
        <f t="shared" si="19"/>
        <v>770х365х1980</v>
      </c>
      <c r="N71" s="62">
        <v>1</v>
      </c>
      <c r="O71" s="62">
        <f t="shared" si="20"/>
        <v>6064</v>
      </c>
      <c r="P71" s="140">
        <f t="shared" si="21"/>
        <v>6497</v>
      </c>
      <c r="R71" s="141" t="str">
        <f>$A$378</f>
        <v>А.Д-3 (L)</v>
      </c>
      <c r="S71" s="13" t="str">
        <f>$B$378</f>
        <v>Дверь низкая ЛДСП левая (для А.СТ-1, А.СУ-1, А.СТ-2, А.СТ-3, А.СУ-2, А.СУ-3)</v>
      </c>
      <c r="T71" s="13" t="str">
        <f>$C$378</f>
        <v>361х764x18</v>
      </c>
      <c r="U71" s="13">
        <v>1</v>
      </c>
      <c r="V71" s="13">
        <f>$D$378</f>
        <v>1018</v>
      </c>
      <c r="W71" s="129">
        <f>$E$378</f>
        <v>1113</v>
      </c>
      <c r="Y71" s="141" t="str">
        <f>$A$379</f>
        <v>А.Д-3 (R)</v>
      </c>
      <c r="Z71" s="62" t="str">
        <f>$B$379</f>
        <v>Дверь низкая ЛДСП правая (для А.СТ-1, А.СУ-1, А.СТ-2, А.СТ-3, А.СУ-2, А.СУ-3)</v>
      </c>
      <c r="AA71" s="13" t="str">
        <f>$C$379</f>
        <v>361х764x18</v>
      </c>
      <c r="AB71" s="62">
        <v>1</v>
      </c>
      <c r="AC71" s="13">
        <f>$D$379</f>
        <v>1018</v>
      </c>
      <c r="AD71" s="129">
        <f>$E$379</f>
        <v>1113</v>
      </c>
      <c r="AF71" s="135" t="str">
        <f>$A$380</f>
        <v>А.С-2</v>
      </c>
      <c r="AG71" s="136" t="str">
        <f>$B$380</f>
        <v>Дверь средняя стекло (для для А.СТ-1, А.СУ-1, А.СТ-2,А.СУ-2)</v>
      </c>
      <c r="AH71" s="136" t="str">
        <f>$C$380</f>
        <v>361х1151x4</v>
      </c>
      <c r="AI71" s="136">
        <v>2</v>
      </c>
      <c r="AJ71" s="136">
        <f>$D$380</f>
        <v>1624</v>
      </c>
      <c r="AK71" s="137">
        <f>AJ71</f>
        <v>1624</v>
      </c>
      <c r="AM71" s="135" t="str">
        <f>$A$382</f>
        <v>А.С-2</v>
      </c>
      <c r="AN71" s="136" t="str">
        <f>$B$382</f>
        <v>Комплект фурнитуры для одного стекла</v>
      </c>
      <c r="AO71" s="136"/>
      <c r="AP71" s="136">
        <v>2</v>
      </c>
      <c r="AQ71" s="136">
        <f>$D$382</f>
        <v>378</v>
      </c>
      <c r="AR71" s="137">
        <f>$E$382</f>
        <v>378</v>
      </c>
    </row>
    <row r="72" spans="1:44" ht="45.75" thickBot="1" x14ac:dyDescent="0.25">
      <c r="A72" s="35" t="s">
        <v>90</v>
      </c>
      <c r="B72" s="10" t="s">
        <v>12</v>
      </c>
      <c r="C72" s="36" t="s">
        <v>248</v>
      </c>
      <c r="D72" s="27">
        <f t="shared" si="22"/>
        <v>10558</v>
      </c>
      <c r="E72" s="27">
        <f t="shared" si="23"/>
        <v>11355</v>
      </c>
      <c r="F72" s="14">
        <f t="shared" si="12"/>
        <v>13725.4</v>
      </c>
      <c r="G72" s="15">
        <f t="shared" si="4"/>
        <v>14761.5</v>
      </c>
      <c r="H72" s="46" t="s">
        <v>594</v>
      </c>
      <c r="I72" s="151"/>
      <c r="J72" s="47" t="s">
        <v>854</v>
      </c>
      <c r="K72" s="128" t="str">
        <f t="shared" si="17"/>
        <v>А.СТ-1</v>
      </c>
      <c r="L72" s="62" t="str">
        <f t="shared" si="18"/>
        <v>Стеллаж высокий широкий</v>
      </c>
      <c r="M72" s="62" t="str">
        <f t="shared" si="19"/>
        <v>770х365х1980</v>
      </c>
      <c r="N72" s="62">
        <v>1</v>
      </c>
      <c r="O72" s="62">
        <f t="shared" si="20"/>
        <v>6064</v>
      </c>
      <c r="P72" s="140">
        <f t="shared" si="21"/>
        <v>6497</v>
      </c>
      <c r="R72" s="141" t="str">
        <f>$A$378</f>
        <v>А.Д-3 (L)</v>
      </c>
      <c r="S72" s="13" t="str">
        <f>$B$378</f>
        <v>Дверь низкая ЛДСП левая (для А.СТ-1, А.СУ-1, А.СТ-2, А.СТ-3, А.СУ-2, А.СУ-3)</v>
      </c>
      <c r="T72" s="13" t="str">
        <f>$C$378</f>
        <v>361х764x18</v>
      </c>
      <c r="U72" s="13">
        <v>1</v>
      </c>
      <c r="V72" s="13">
        <f>$D$378</f>
        <v>1018</v>
      </c>
      <c r="W72" s="129">
        <f>$E$378</f>
        <v>1113</v>
      </c>
      <c r="Y72" s="141" t="str">
        <f>$A$379</f>
        <v>А.Д-3 (R)</v>
      </c>
      <c r="Z72" s="62" t="str">
        <f>$B$379</f>
        <v>Дверь низкая ЛДСП правая (для А.СТ-1, А.СУ-1, А.СТ-2, А.СТ-3, А.СУ-2, А.СУ-3)</v>
      </c>
      <c r="AA72" s="13" t="str">
        <f>$C$379</f>
        <v>361х764x18</v>
      </c>
      <c r="AB72" s="62">
        <v>1</v>
      </c>
      <c r="AC72" s="13">
        <f>$D$379</f>
        <v>1018</v>
      </c>
      <c r="AD72" s="129">
        <f>$E$379</f>
        <v>1113</v>
      </c>
      <c r="AF72" s="128" t="str">
        <f>$A$376</f>
        <v>А.Д-2 (L)</v>
      </c>
      <c r="AG72" s="62" t="str">
        <f>$B$376</f>
        <v>Дверь средняя ЛДСП левая (для А.СТ-1, А.СУ-1, А.СТ-2, А.СУ-2)</v>
      </c>
      <c r="AH72" s="62" t="str">
        <f>$C$376</f>
        <v>361х1151x18</v>
      </c>
      <c r="AI72" s="62">
        <v>1</v>
      </c>
      <c r="AJ72" s="62">
        <f>$D$376</f>
        <v>1229</v>
      </c>
      <c r="AK72" s="140">
        <f>$E$376</f>
        <v>1316</v>
      </c>
      <c r="AM72" s="128" t="str">
        <f>$A$377</f>
        <v>А.Д-2 (R)</v>
      </c>
      <c r="AN72" s="62" t="str">
        <f>$B$377</f>
        <v>Дверь средняя ЛДСП правая (для А.СТ-1, А.СУ-1, А.СТ-2, А.СУ-2)</v>
      </c>
      <c r="AO72" s="62" t="str">
        <f>$C$377</f>
        <v>361х1151x18</v>
      </c>
      <c r="AP72" s="62">
        <v>1</v>
      </c>
      <c r="AQ72" s="62">
        <f>$D$377</f>
        <v>1229</v>
      </c>
      <c r="AR72" s="140">
        <f>$E$377</f>
        <v>1316</v>
      </c>
    </row>
    <row r="73" spans="1:44" ht="45.75" thickBot="1" x14ac:dyDescent="0.25">
      <c r="A73" s="35" t="s">
        <v>91</v>
      </c>
      <c r="B73" s="10" t="s">
        <v>24</v>
      </c>
      <c r="C73" s="36" t="s">
        <v>248</v>
      </c>
      <c r="D73" s="27">
        <f t="shared" si="22"/>
        <v>11490</v>
      </c>
      <c r="E73" s="27">
        <f t="shared" si="23"/>
        <v>12113</v>
      </c>
      <c r="F73" s="14">
        <f t="shared" si="12"/>
        <v>14937</v>
      </c>
      <c r="G73" s="15">
        <f t="shared" si="4"/>
        <v>15746.9</v>
      </c>
      <c r="H73" s="46" t="s">
        <v>595</v>
      </c>
      <c r="I73" s="151"/>
      <c r="J73" s="47" t="s">
        <v>787</v>
      </c>
      <c r="K73" s="128" t="str">
        <f t="shared" si="17"/>
        <v>А.СТ-1</v>
      </c>
      <c r="L73" s="62" t="str">
        <f t="shared" si="18"/>
        <v>Стеллаж высокий широкий</v>
      </c>
      <c r="M73" s="62" t="str">
        <f t="shared" si="19"/>
        <v>770х365х1980</v>
      </c>
      <c r="N73" s="62">
        <v>1</v>
      </c>
      <c r="O73" s="62">
        <f t="shared" si="20"/>
        <v>6064</v>
      </c>
      <c r="P73" s="140">
        <f t="shared" si="21"/>
        <v>6497</v>
      </c>
      <c r="R73" s="141" t="str">
        <f>$A$378</f>
        <v>А.Д-3 (L)</v>
      </c>
      <c r="S73" s="13" t="str">
        <f>$B$378</f>
        <v>Дверь низкая ЛДСП левая (для А.СТ-1, А.СУ-1, А.СТ-2, А.СТ-3, А.СУ-2, А.СУ-3)</v>
      </c>
      <c r="T73" s="13" t="str">
        <f>$C$378</f>
        <v>361х764x18</v>
      </c>
      <c r="U73" s="13">
        <v>1</v>
      </c>
      <c r="V73" s="13">
        <f>$D$378</f>
        <v>1018</v>
      </c>
      <c r="W73" s="129">
        <f>$E$378</f>
        <v>1113</v>
      </c>
      <c r="Y73" s="141" t="str">
        <f>$A$379</f>
        <v>А.Д-3 (R)</v>
      </c>
      <c r="Z73" s="62" t="str">
        <f>$B$379</f>
        <v>Дверь низкая ЛДСП правая (для А.СТ-1, А.СУ-1, А.СТ-2, А.СТ-3, А.СУ-2, А.СУ-3)</v>
      </c>
      <c r="AA73" s="13" t="str">
        <f>$C$379</f>
        <v>361х764x18</v>
      </c>
      <c r="AB73" s="62">
        <v>1</v>
      </c>
      <c r="AC73" s="13">
        <f>$D$379</f>
        <v>1018</v>
      </c>
      <c r="AD73" s="129">
        <f>$E$379</f>
        <v>1113</v>
      </c>
      <c r="AF73" s="135" t="str">
        <f>$A$381</f>
        <v>А.С-3</v>
      </c>
      <c r="AG73" s="136" t="str">
        <f>$B$381</f>
        <v>Дверь низкая стекло (для А.СТ-1, А.СТ-2, А.СТ-3, А.СУ-1, А.СУ-2, А.СУ-3)</v>
      </c>
      <c r="AH73" s="136" t="str">
        <f>$C$381</f>
        <v>361х764x4</v>
      </c>
      <c r="AI73" s="136">
        <v>2</v>
      </c>
      <c r="AJ73" s="136">
        <f>$D$381</f>
        <v>1317</v>
      </c>
      <c r="AK73" s="137">
        <f>AJ73</f>
        <v>1317</v>
      </c>
      <c r="AM73" s="135" t="str">
        <f>$A$383</f>
        <v>А.С-3</v>
      </c>
      <c r="AN73" s="136" t="str">
        <f>$B$383</f>
        <v>Комплект фурнитуры для одного стекла</v>
      </c>
      <c r="AO73" s="136"/>
      <c r="AP73" s="136">
        <v>2</v>
      </c>
      <c r="AQ73" s="136">
        <f>$D$383</f>
        <v>378</v>
      </c>
      <c r="AR73" s="137">
        <f>$E$383</f>
        <v>378</v>
      </c>
    </row>
    <row r="74" spans="1:44" ht="30" x14ac:dyDescent="0.2">
      <c r="A74" s="35" t="s">
        <v>92</v>
      </c>
      <c r="B74" s="10" t="s">
        <v>25</v>
      </c>
      <c r="C74" s="36" t="s">
        <v>248</v>
      </c>
      <c r="D74" s="27">
        <f t="shared" si="22"/>
        <v>10136</v>
      </c>
      <c r="E74" s="27">
        <f t="shared" si="23"/>
        <v>10949</v>
      </c>
      <c r="F74" s="14">
        <f t="shared" si="12"/>
        <v>13176.800000000001</v>
      </c>
      <c r="G74" s="15">
        <f t="shared" si="4"/>
        <v>14233.7</v>
      </c>
      <c r="H74" s="46" t="s">
        <v>596</v>
      </c>
      <c r="I74" s="151"/>
      <c r="J74" s="47" t="s">
        <v>788</v>
      </c>
      <c r="K74" s="128" t="str">
        <f t="shared" si="17"/>
        <v>А.СТ-1</v>
      </c>
      <c r="L74" s="62" t="str">
        <f t="shared" si="18"/>
        <v>Стеллаж высокий широкий</v>
      </c>
      <c r="M74" s="62" t="str">
        <f t="shared" si="19"/>
        <v>770х365х1980</v>
      </c>
      <c r="N74" s="62">
        <v>1</v>
      </c>
      <c r="O74" s="62">
        <f t="shared" si="20"/>
        <v>6064</v>
      </c>
      <c r="P74" s="140">
        <f t="shared" si="21"/>
        <v>6497</v>
      </c>
      <c r="R74" s="141" t="str">
        <f>$A$378</f>
        <v>А.Д-3 (L)</v>
      </c>
      <c r="S74" s="13" t="str">
        <f>$B$378</f>
        <v>Дверь низкая ЛДСП левая (для А.СТ-1, А.СУ-1, А.СТ-2, А.СТ-3, А.СУ-2, А.СУ-3)</v>
      </c>
      <c r="T74" s="13" t="str">
        <f>$C$378</f>
        <v>361х764x18</v>
      </c>
      <c r="U74" s="13">
        <v>2</v>
      </c>
      <c r="V74" s="13">
        <f>$D$378</f>
        <v>1018</v>
      </c>
      <c r="W74" s="129">
        <f>$E$378</f>
        <v>1113</v>
      </c>
      <c r="Y74" s="141" t="str">
        <f>$A$379</f>
        <v>А.Д-3 (R)</v>
      </c>
      <c r="Z74" s="62" t="str">
        <f>$B$379</f>
        <v>Дверь низкая ЛДСП правая (для А.СТ-1, А.СУ-1, А.СТ-2, А.СТ-3, А.СУ-2, А.СУ-3)</v>
      </c>
      <c r="AA74" s="13" t="str">
        <f>$C$379</f>
        <v>361х764x18</v>
      </c>
      <c r="AB74" s="62">
        <v>2</v>
      </c>
      <c r="AC74" s="13">
        <f>$D$379</f>
        <v>1018</v>
      </c>
      <c r="AD74" s="129">
        <f>$E$379</f>
        <v>1113</v>
      </c>
    </row>
    <row r="75" spans="1:44" ht="30.75" thickBot="1" x14ac:dyDescent="0.25">
      <c r="A75" s="35" t="s">
        <v>93</v>
      </c>
      <c r="B75" s="10" t="s">
        <v>13</v>
      </c>
      <c r="C75" s="36" t="s">
        <v>248</v>
      </c>
      <c r="D75" s="27">
        <f t="shared" si="22"/>
        <v>8522</v>
      </c>
      <c r="E75" s="27">
        <f t="shared" si="23"/>
        <v>9129</v>
      </c>
      <c r="F75" s="14">
        <f t="shared" si="12"/>
        <v>11078.6</v>
      </c>
      <c r="G75" s="15">
        <f t="shared" si="4"/>
        <v>11867.7</v>
      </c>
      <c r="H75" s="46" t="s">
        <v>597</v>
      </c>
      <c r="I75" s="151"/>
      <c r="J75" s="47" t="s">
        <v>789</v>
      </c>
      <c r="K75" s="128" t="str">
        <f t="shared" si="17"/>
        <v>А.СТ-1</v>
      </c>
      <c r="L75" s="62" t="str">
        <f t="shared" si="18"/>
        <v>Стеллаж высокий широкий</v>
      </c>
      <c r="M75" s="62" t="str">
        <f t="shared" si="19"/>
        <v>770х365х1980</v>
      </c>
      <c r="N75" s="62">
        <v>1</v>
      </c>
      <c r="O75" s="62">
        <f t="shared" si="20"/>
        <v>6064</v>
      </c>
      <c r="P75" s="140">
        <f t="shared" si="21"/>
        <v>6497</v>
      </c>
      <c r="R75" s="128" t="str">
        <f>$A$376</f>
        <v>А.Д-2 (L)</v>
      </c>
      <c r="S75" s="62" t="str">
        <f>$B$376</f>
        <v>Дверь средняя ЛДСП левая (для А.СТ-1, А.СУ-1, А.СТ-2, А.СУ-2)</v>
      </c>
      <c r="T75" s="62" t="str">
        <f>$C$376</f>
        <v>361х1151x18</v>
      </c>
      <c r="U75" s="62">
        <v>1</v>
      </c>
      <c r="V75" s="62">
        <f>$D$376</f>
        <v>1229</v>
      </c>
      <c r="W75" s="140">
        <f>$E$376</f>
        <v>1316</v>
      </c>
      <c r="Y75" s="128" t="str">
        <f>$A$377</f>
        <v>А.Д-2 (R)</v>
      </c>
      <c r="Z75" s="62" t="str">
        <f>$B$377</f>
        <v>Дверь средняя ЛДСП правая (для А.СТ-1, А.СУ-1, А.СТ-2, А.СУ-2)</v>
      </c>
      <c r="AA75" s="62" t="str">
        <f>$C$377</f>
        <v>361х1151x18</v>
      </c>
      <c r="AB75" s="62">
        <v>1</v>
      </c>
      <c r="AC75" s="62">
        <f>$D$377</f>
        <v>1229</v>
      </c>
      <c r="AD75" s="140">
        <f>$E$377</f>
        <v>1316</v>
      </c>
    </row>
    <row r="76" spans="1:44" ht="45.75" thickBot="1" x14ac:dyDescent="0.25">
      <c r="A76" s="35" t="s">
        <v>94</v>
      </c>
      <c r="B76" s="10" t="s">
        <v>26</v>
      </c>
      <c r="C76" s="36" t="s">
        <v>248</v>
      </c>
      <c r="D76" s="27">
        <f t="shared" si="22"/>
        <v>11912</v>
      </c>
      <c r="E76" s="27">
        <f t="shared" si="23"/>
        <v>12519</v>
      </c>
      <c r="F76" s="14">
        <f t="shared" si="12"/>
        <v>15485.6</v>
      </c>
      <c r="G76" s="15">
        <f t="shared" si="4"/>
        <v>16274.7</v>
      </c>
      <c r="H76" s="46" t="s">
        <v>598</v>
      </c>
      <c r="I76" s="151"/>
      <c r="J76" s="47" t="s">
        <v>790</v>
      </c>
      <c r="K76" s="128" t="str">
        <f t="shared" si="17"/>
        <v>А.СТ-1</v>
      </c>
      <c r="L76" s="62" t="str">
        <f t="shared" si="18"/>
        <v>Стеллаж высокий широкий</v>
      </c>
      <c r="M76" s="62" t="str">
        <f t="shared" si="19"/>
        <v>770х365х1980</v>
      </c>
      <c r="N76" s="62">
        <v>1</v>
      </c>
      <c r="O76" s="62">
        <f t="shared" si="20"/>
        <v>6064</v>
      </c>
      <c r="P76" s="140">
        <f t="shared" si="21"/>
        <v>6497</v>
      </c>
      <c r="R76" s="128" t="str">
        <f>$A$376</f>
        <v>А.Д-2 (L)</v>
      </c>
      <c r="S76" s="62" t="str">
        <f>$B$376</f>
        <v>Дверь средняя ЛДСП левая (для А.СТ-1, А.СУ-1, А.СТ-2, А.СУ-2)</v>
      </c>
      <c r="T76" s="62" t="str">
        <f>$C$376</f>
        <v>361х1151x18</v>
      </c>
      <c r="U76" s="62">
        <v>1</v>
      </c>
      <c r="V76" s="62">
        <f>$D$376</f>
        <v>1229</v>
      </c>
      <c r="W76" s="140">
        <f>$E$376</f>
        <v>1316</v>
      </c>
      <c r="Y76" s="128" t="str">
        <f>$A$377</f>
        <v>А.Д-2 (R)</v>
      </c>
      <c r="Z76" s="62" t="str">
        <f>$B$377</f>
        <v>Дверь средняя ЛДСП правая (для А.СТ-1, А.СУ-1, А.СТ-2, А.СУ-2)</v>
      </c>
      <c r="AA76" s="62" t="str">
        <f>$C$377</f>
        <v>361х1151x18</v>
      </c>
      <c r="AB76" s="62">
        <v>1</v>
      </c>
      <c r="AC76" s="62">
        <f>$D$377</f>
        <v>1229</v>
      </c>
      <c r="AD76" s="140">
        <f>$E$377</f>
        <v>1316</v>
      </c>
      <c r="AF76" s="135" t="str">
        <f>$A$381</f>
        <v>А.С-3</v>
      </c>
      <c r="AG76" s="136" t="str">
        <f>$B$381</f>
        <v>Дверь низкая стекло (для А.СТ-1, А.СТ-2, А.СТ-3, А.СУ-1, А.СУ-2, А.СУ-3)</v>
      </c>
      <c r="AH76" s="136" t="str">
        <f>$C$381</f>
        <v>361х764x4</v>
      </c>
      <c r="AI76" s="136">
        <v>2</v>
      </c>
      <c r="AJ76" s="136">
        <f>$D$381</f>
        <v>1317</v>
      </c>
      <c r="AK76" s="137">
        <f>AJ76</f>
        <v>1317</v>
      </c>
      <c r="AM76" s="135" t="str">
        <f>$A$383</f>
        <v>А.С-3</v>
      </c>
      <c r="AN76" s="136" t="str">
        <f>$B$383</f>
        <v>Комплект фурнитуры для одного стекла</v>
      </c>
      <c r="AO76" s="136"/>
      <c r="AP76" s="136">
        <v>2</v>
      </c>
      <c r="AQ76" s="136">
        <f>$D$383</f>
        <v>378</v>
      </c>
      <c r="AR76" s="137">
        <f>$E$383</f>
        <v>378</v>
      </c>
    </row>
    <row r="77" spans="1:44" ht="45" x14ac:dyDescent="0.2">
      <c r="A77" s="35" t="s">
        <v>95</v>
      </c>
      <c r="B77" s="10" t="s">
        <v>27</v>
      </c>
      <c r="C77" s="36" t="s">
        <v>248</v>
      </c>
      <c r="D77" s="27">
        <f t="shared" si="22"/>
        <v>10558</v>
      </c>
      <c r="E77" s="27">
        <f t="shared" si="23"/>
        <v>11355</v>
      </c>
      <c r="F77" s="14">
        <f t="shared" si="12"/>
        <v>13725.4</v>
      </c>
      <c r="G77" s="15">
        <f t="shared" si="4"/>
        <v>14761.5</v>
      </c>
      <c r="H77" s="46" t="s">
        <v>599</v>
      </c>
      <c r="I77" s="151"/>
      <c r="J77" s="47" t="s">
        <v>791</v>
      </c>
      <c r="K77" s="128" t="str">
        <f t="shared" si="17"/>
        <v>А.СТ-1</v>
      </c>
      <c r="L77" s="62" t="str">
        <f t="shared" si="18"/>
        <v>Стеллаж высокий широкий</v>
      </c>
      <c r="M77" s="62" t="str">
        <f t="shared" si="19"/>
        <v>770х365х1980</v>
      </c>
      <c r="N77" s="62">
        <v>1</v>
      </c>
      <c r="O77" s="62">
        <f t="shared" si="20"/>
        <v>6064</v>
      </c>
      <c r="P77" s="140">
        <f t="shared" si="21"/>
        <v>6497</v>
      </c>
      <c r="R77" s="141" t="str">
        <f>$A$378</f>
        <v>А.Д-3 (L)</v>
      </c>
      <c r="S77" s="13" t="str">
        <f>$B$378</f>
        <v>Дверь низкая ЛДСП левая (для А.СТ-1, А.СУ-1, А.СТ-2, А.СТ-3, А.СУ-2, А.СУ-3)</v>
      </c>
      <c r="T77" s="13" t="str">
        <f>$C$378</f>
        <v>361х764x18</v>
      </c>
      <c r="U77" s="13">
        <v>1</v>
      </c>
      <c r="V77" s="13">
        <f>$D$378</f>
        <v>1018</v>
      </c>
      <c r="W77" s="129">
        <f>$E$378</f>
        <v>1113</v>
      </c>
      <c r="Y77" s="141" t="str">
        <f>$A$379</f>
        <v>А.Д-3 (R)</v>
      </c>
      <c r="Z77" s="62" t="str">
        <f>$B$379</f>
        <v>Дверь низкая ЛДСП правая (для А.СТ-1, А.СУ-1, А.СТ-2, А.СТ-3, А.СУ-2, А.СУ-3)</v>
      </c>
      <c r="AA77" s="13" t="str">
        <f>$C$379</f>
        <v>361х764x18</v>
      </c>
      <c r="AB77" s="62">
        <v>1</v>
      </c>
      <c r="AC77" s="13">
        <f>$D$379</f>
        <v>1018</v>
      </c>
      <c r="AD77" s="129">
        <f>$E$379</f>
        <v>1113</v>
      </c>
      <c r="AF77" s="128" t="str">
        <f>$A$376</f>
        <v>А.Д-2 (L)</v>
      </c>
      <c r="AG77" s="62" t="str">
        <f>$B$376</f>
        <v>Дверь средняя ЛДСП левая (для А.СТ-1, А.СУ-1, А.СТ-2, А.СУ-2)</v>
      </c>
      <c r="AH77" s="62" t="str">
        <f>$C$376</f>
        <v>361х1151x18</v>
      </c>
      <c r="AI77" s="62">
        <v>1</v>
      </c>
      <c r="AJ77" s="62">
        <f>$D$376</f>
        <v>1229</v>
      </c>
      <c r="AK77" s="140">
        <f>$E$376</f>
        <v>1316</v>
      </c>
      <c r="AM77" s="128" t="str">
        <f>$A$377</f>
        <v>А.Д-2 (R)</v>
      </c>
      <c r="AN77" s="62" t="str">
        <f>$B$377</f>
        <v>Дверь средняя ЛДСП правая (для А.СТ-1, А.СУ-1, А.СТ-2, А.СУ-2)</v>
      </c>
      <c r="AO77" s="62" t="str">
        <f>$C$377</f>
        <v>361х1151x18</v>
      </c>
      <c r="AP77" s="62">
        <v>1</v>
      </c>
      <c r="AQ77" s="62">
        <f>$D$377</f>
        <v>1229</v>
      </c>
      <c r="AR77" s="140">
        <f>$E$377</f>
        <v>1316</v>
      </c>
    </row>
    <row r="78" spans="1:44" ht="30.75" thickBot="1" x14ac:dyDescent="0.25">
      <c r="A78" s="35" t="s">
        <v>96</v>
      </c>
      <c r="B78" s="10" t="s">
        <v>14</v>
      </c>
      <c r="C78" s="36" t="s">
        <v>248</v>
      </c>
      <c r="D78" s="27">
        <f t="shared" si="22"/>
        <v>9694</v>
      </c>
      <c r="E78" s="27">
        <f t="shared" si="23"/>
        <v>10435</v>
      </c>
      <c r="F78" s="14">
        <f t="shared" si="12"/>
        <v>12602.2</v>
      </c>
      <c r="G78" s="15">
        <f t="shared" si="4"/>
        <v>13565.5</v>
      </c>
      <c r="H78" s="46" t="s">
        <v>600</v>
      </c>
      <c r="I78" s="151"/>
      <c r="J78" s="47" t="s">
        <v>792</v>
      </c>
      <c r="K78" s="130" t="str">
        <f t="shared" si="17"/>
        <v>А.СТ-1</v>
      </c>
      <c r="L78" s="65" t="str">
        <f t="shared" si="18"/>
        <v>Стеллаж высокий широкий</v>
      </c>
      <c r="M78" s="65" t="str">
        <f t="shared" si="19"/>
        <v>770х365х1980</v>
      </c>
      <c r="N78" s="65">
        <v>1</v>
      </c>
      <c r="O78" s="65">
        <f t="shared" si="20"/>
        <v>6064</v>
      </c>
      <c r="P78" s="142">
        <f t="shared" si="21"/>
        <v>6497</v>
      </c>
      <c r="R78" s="134" t="str">
        <f>$A$374</f>
        <v>А.Д-1 (L)</v>
      </c>
      <c r="S78" s="19" t="str">
        <f>$B$374</f>
        <v>Дверь высокая ЛДСП левая (для А.ГБ-2, А.СТ-1, А.СУ-1 и А.ГБ-4)</v>
      </c>
      <c r="T78" s="19" t="str">
        <f>$C$374</f>
        <v>361х1916x18</v>
      </c>
      <c r="U78" s="19">
        <v>1</v>
      </c>
      <c r="V78" s="19">
        <f>$D$374</f>
        <v>1815</v>
      </c>
      <c r="W78" s="131">
        <f>$E$374</f>
        <v>1969</v>
      </c>
      <c r="Y78" s="134" t="str">
        <f>$A$375</f>
        <v>А.Д-1 (R)</v>
      </c>
      <c r="Z78" s="19" t="str">
        <f>$B$375</f>
        <v>Дверь высокая ЛДСП правая (для А.ГБ-2, А.СТ-1, А.СУ-1 и А.ГБ-4)</v>
      </c>
      <c r="AA78" s="19" t="str">
        <f>$C$375</f>
        <v>361х1916x18</v>
      </c>
      <c r="AB78" s="19">
        <v>1</v>
      </c>
      <c r="AC78" s="19">
        <f>$D$375</f>
        <v>1815</v>
      </c>
      <c r="AD78" s="131">
        <f>$E$375</f>
        <v>1969</v>
      </c>
    </row>
    <row r="79" spans="1:44" ht="15.75" thickBot="1" x14ac:dyDescent="0.25">
      <c r="A79" s="35" t="s">
        <v>98</v>
      </c>
      <c r="B79" s="10" t="s">
        <v>97</v>
      </c>
      <c r="C79" s="36" t="s">
        <v>247</v>
      </c>
      <c r="D79" s="27">
        <v>10708</v>
      </c>
      <c r="E79" s="27">
        <f>E282</f>
        <v>13350</v>
      </c>
      <c r="F79" s="14">
        <f t="shared" si="12"/>
        <v>13920.4</v>
      </c>
      <c r="G79" s="15">
        <f t="shared" si="4"/>
        <v>17355</v>
      </c>
      <c r="H79" s="46" t="s">
        <v>541</v>
      </c>
      <c r="I79" s="151"/>
      <c r="J79" s="47" t="s">
        <v>762</v>
      </c>
    </row>
    <row r="80" spans="1:44" ht="15.75" thickBot="1" x14ac:dyDescent="0.25">
      <c r="A80" s="414" t="s">
        <v>393</v>
      </c>
      <c r="B80" s="415"/>
      <c r="C80" s="415"/>
      <c r="D80" s="415"/>
      <c r="E80" s="415"/>
      <c r="F80" s="415"/>
      <c r="G80" s="416"/>
      <c r="H80" s="46"/>
      <c r="I80" s="151"/>
    </row>
    <row r="81" spans="1:37" ht="15.75" thickBot="1" x14ac:dyDescent="0.25">
      <c r="A81" s="35" t="s">
        <v>75</v>
      </c>
      <c r="B81" s="10" t="s">
        <v>10</v>
      </c>
      <c r="C81" s="36" t="s">
        <v>276</v>
      </c>
      <c r="D81" s="27">
        <f>D284</f>
        <v>5118</v>
      </c>
      <c r="E81" s="27">
        <f>E284</f>
        <v>5670</v>
      </c>
      <c r="F81" s="14">
        <f>D81*$I$2</f>
        <v>6653.4000000000005</v>
      </c>
      <c r="G81" s="15">
        <f>E81*$I$2</f>
        <v>7371</v>
      </c>
      <c r="H81" s="46" t="s">
        <v>537</v>
      </c>
      <c r="I81" s="151"/>
      <c r="J81" s="47" t="s">
        <v>702</v>
      </c>
    </row>
    <row r="82" spans="1:37" ht="30" x14ac:dyDescent="0.2">
      <c r="A82" s="35" t="s">
        <v>338</v>
      </c>
      <c r="B82" s="10" t="s">
        <v>347</v>
      </c>
      <c r="C82" s="36" t="s">
        <v>276</v>
      </c>
      <c r="D82" s="27">
        <f t="shared" ref="D82:D99" si="24">O82*N82+V82*U82+AC82*AB82+AJ82*AI82+AQ82*AP82</f>
        <v>6136</v>
      </c>
      <c r="E82" s="27">
        <f t="shared" ref="E82:E99" si="25">P82*N82+W82*U82+AD82*AB82+AK82*AI82+AR82*AP82</f>
        <v>6783</v>
      </c>
      <c r="F82" s="14">
        <f t="shared" si="12"/>
        <v>7976.8</v>
      </c>
      <c r="G82" s="15">
        <f t="shared" si="4"/>
        <v>8817.9</v>
      </c>
      <c r="H82" s="46" t="s">
        <v>607</v>
      </c>
      <c r="I82" s="151"/>
      <c r="J82" s="47" t="s">
        <v>799</v>
      </c>
      <c r="K82" s="133" t="str">
        <f>$A$81</f>
        <v>А.СУ-1</v>
      </c>
      <c r="L82" s="6" t="str">
        <f>$B$81</f>
        <v>Стеллаж высокий узкий</v>
      </c>
      <c r="M82" s="6" t="str">
        <f>$C$81</f>
        <v>404х365х1980</v>
      </c>
      <c r="N82" s="6">
        <v>1</v>
      </c>
      <c r="O82" s="6">
        <f>$D$81</f>
        <v>5118</v>
      </c>
      <c r="P82" s="127">
        <f>$E$81</f>
        <v>5670</v>
      </c>
      <c r="R82" s="133" t="str">
        <f>$A$378</f>
        <v>А.Д-3 (L)</v>
      </c>
      <c r="S82" s="6" t="str">
        <f>$B$378</f>
        <v>Дверь низкая ЛДСП левая (для А.СТ-1, А.СУ-1, А.СТ-2, А.СТ-3, А.СУ-2, А.СУ-3)</v>
      </c>
      <c r="T82" s="6" t="str">
        <f>$C$378</f>
        <v>361х764x18</v>
      </c>
      <c r="U82" s="6">
        <v>1</v>
      </c>
      <c r="V82" s="6">
        <f>$D$378</f>
        <v>1018</v>
      </c>
      <c r="W82" s="127">
        <f>$E$378</f>
        <v>1113</v>
      </c>
    </row>
    <row r="83" spans="1:37" ht="30.75" thickBot="1" x14ac:dyDescent="0.25">
      <c r="A83" s="35" t="s">
        <v>356</v>
      </c>
      <c r="B83" s="10" t="s">
        <v>365</v>
      </c>
      <c r="C83" s="36" t="s">
        <v>276</v>
      </c>
      <c r="D83" s="27">
        <f t="shared" si="24"/>
        <v>6136</v>
      </c>
      <c r="E83" s="27">
        <f t="shared" si="25"/>
        <v>6783</v>
      </c>
      <c r="F83" s="14">
        <f>D83*$I$2</f>
        <v>7976.8</v>
      </c>
      <c r="G83" s="15">
        <f>E83*$I$2</f>
        <v>8817.9</v>
      </c>
      <c r="H83" s="46" t="s">
        <v>608</v>
      </c>
      <c r="I83" s="151"/>
      <c r="J83" s="47" t="s">
        <v>800</v>
      </c>
      <c r="K83" s="128" t="str">
        <f t="shared" ref="K83:K99" si="26">$A$81</f>
        <v>А.СУ-1</v>
      </c>
      <c r="L83" s="62" t="str">
        <f t="shared" ref="L83:L99" si="27">$B$81</f>
        <v>Стеллаж высокий узкий</v>
      </c>
      <c r="M83" s="62" t="str">
        <f t="shared" ref="M83:M99" si="28">$C$81</f>
        <v>404х365х1980</v>
      </c>
      <c r="N83" s="62">
        <v>1</v>
      </c>
      <c r="O83" s="62">
        <f t="shared" ref="O83:O99" si="29">$D$81</f>
        <v>5118</v>
      </c>
      <c r="P83" s="140">
        <f t="shared" ref="P83:P99" si="30">$E$81</f>
        <v>5670</v>
      </c>
      <c r="R83" s="141" t="str">
        <f>$A$379</f>
        <v>А.Д-3 (R)</v>
      </c>
      <c r="S83" s="62" t="str">
        <f>$B$379</f>
        <v>Дверь низкая ЛДСП правая (для А.СТ-1, А.СУ-1, А.СТ-2, А.СТ-3, А.СУ-2, А.СУ-3)</v>
      </c>
      <c r="T83" s="13" t="str">
        <f>$C$379</f>
        <v>361х764x18</v>
      </c>
      <c r="U83" s="62">
        <v>1</v>
      </c>
      <c r="V83" s="13">
        <f>$D$379</f>
        <v>1018</v>
      </c>
      <c r="W83" s="129">
        <f>$E$379</f>
        <v>1113</v>
      </c>
    </row>
    <row r="84" spans="1:37" ht="45.75" thickBot="1" x14ac:dyDescent="0.25">
      <c r="A84" s="35" t="s">
        <v>339</v>
      </c>
      <c r="B84" s="10" t="s">
        <v>348</v>
      </c>
      <c r="C84" s="36" t="s">
        <v>276</v>
      </c>
      <c r="D84" s="27">
        <f t="shared" si="24"/>
        <v>8138</v>
      </c>
      <c r="E84" s="27">
        <f t="shared" si="25"/>
        <v>8785</v>
      </c>
      <c r="F84" s="14">
        <f t="shared" si="12"/>
        <v>10579.4</v>
      </c>
      <c r="G84" s="15">
        <f t="shared" si="4"/>
        <v>11420.5</v>
      </c>
      <c r="H84" s="46" t="s">
        <v>609</v>
      </c>
      <c r="I84" s="151"/>
      <c r="J84" s="47" t="s">
        <v>801</v>
      </c>
      <c r="K84" s="128" t="str">
        <f t="shared" si="26"/>
        <v>А.СУ-1</v>
      </c>
      <c r="L84" s="62" t="str">
        <f t="shared" si="27"/>
        <v>Стеллаж высокий узкий</v>
      </c>
      <c r="M84" s="62" t="str">
        <f t="shared" si="28"/>
        <v>404х365х1980</v>
      </c>
      <c r="N84" s="62">
        <v>1</v>
      </c>
      <c r="O84" s="62">
        <f t="shared" si="29"/>
        <v>5118</v>
      </c>
      <c r="P84" s="140">
        <f t="shared" si="30"/>
        <v>5670</v>
      </c>
      <c r="R84" s="141" t="str">
        <f>$A$378</f>
        <v>А.Д-3 (L)</v>
      </c>
      <c r="S84" s="13" t="str">
        <f>$B$378</f>
        <v>Дверь низкая ЛДСП левая (для А.СТ-1, А.СУ-1, А.СТ-2, А.СТ-3, А.СУ-2, А.СУ-3)</v>
      </c>
      <c r="T84" s="13" t="str">
        <f>$C$378</f>
        <v>361х764x18</v>
      </c>
      <c r="U84" s="13">
        <v>1</v>
      </c>
      <c r="V84" s="13">
        <f>$D$378</f>
        <v>1018</v>
      </c>
      <c r="W84" s="129">
        <f>$E$378</f>
        <v>1113</v>
      </c>
      <c r="Y84" s="133" t="str">
        <f>$A$380</f>
        <v>А.С-2</v>
      </c>
      <c r="Z84" s="6" t="str">
        <f>$B$380</f>
        <v>Дверь средняя стекло (для для А.СТ-1, А.СУ-1, А.СТ-2,А.СУ-2)</v>
      </c>
      <c r="AA84" s="6" t="str">
        <f>$C$380</f>
        <v>361х1151x4</v>
      </c>
      <c r="AB84" s="6">
        <v>1</v>
      </c>
      <c r="AC84" s="6">
        <f>$D$380</f>
        <v>1624</v>
      </c>
      <c r="AD84" s="127">
        <f>AC84</f>
        <v>1624</v>
      </c>
      <c r="AF84" s="135" t="str">
        <f>$A$382</f>
        <v>А.С-2</v>
      </c>
      <c r="AG84" s="136" t="str">
        <f>$B$382</f>
        <v>Комплект фурнитуры для одного стекла</v>
      </c>
      <c r="AH84" s="136"/>
      <c r="AI84" s="136">
        <v>1</v>
      </c>
      <c r="AJ84" s="136">
        <f>$D$382</f>
        <v>378</v>
      </c>
      <c r="AK84" s="137">
        <f>$E$382</f>
        <v>378</v>
      </c>
    </row>
    <row r="85" spans="1:37" ht="45.75" thickBot="1" x14ac:dyDescent="0.25">
      <c r="A85" s="35" t="s">
        <v>357</v>
      </c>
      <c r="B85" s="10" t="s">
        <v>366</v>
      </c>
      <c r="C85" s="36" t="s">
        <v>276</v>
      </c>
      <c r="D85" s="27">
        <f t="shared" si="24"/>
        <v>8138</v>
      </c>
      <c r="E85" s="27">
        <f t="shared" si="25"/>
        <v>8785</v>
      </c>
      <c r="F85" s="14">
        <f>D85*$I$2</f>
        <v>10579.4</v>
      </c>
      <c r="G85" s="15">
        <f>E85*$I$2</f>
        <v>11420.5</v>
      </c>
      <c r="H85" s="46" t="s">
        <v>610</v>
      </c>
      <c r="I85" s="151"/>
      <c r="J85" s="47" t="s">
        <v>802</v>
      </c>
      <c r="K85" s="128" t="str">
        <f t="shared" si="26"/>
        <v>А.СУ-1</v>
      </c>
      <c r="L85" s="62" t="str">
        <f t="shared" si="27"/>
        <v>Стеллаж высокий узкий</v>
      </c>
      <c r="M85" s="62" t="str">
        <f t="shared" si="28"/>
        <v>404х365х1980</v>
      </c>
      <c r="N85" s="62">
        <v>1</v>
      </c>
      <c r="O85" s="62">
        <f t="shared" si="29"/>
        <v>5118</v>
      </c>
      <c r="P85" s="140">
        <f t="shared" si="30"/>
        <v>5670</v>
      </c>
      <c r="R85" s="141" t="str">
        <f>$A$379</f>
        <v>А.Д-3 (R)</v>
      </c>
      <c r="S85" s="62" t="str">
        <f>$B$379</f>
        <v>Дверь низкая ЛДСП правая (для А.СТ-1, А.СУ-1, А.СТ-2, А.СТ-3, А.СУ-2, А.СУ-3)</v>
      </c>
      <c r="T85" s="13" t="str">
        <f>$C$379</f>
        <v>361х764x18</v>
      </c>
      <c r="U85" s="62">
        <v>1</v>
      </c>
      <c r="V85" s="13">
        <f>$D$379</f>
        <v>1018</v>
      </c>
      <c r="W85" s="129">
        <f>$E$379</f>
        <v>1113</v>
      </c>
      <c r="Y85" s="141" t="str">
        <f>$A$380</f>
        <v>А.С-2</v>
      </c>
      <c r="Z85" s="13" t="str">
        <f>$B$380</f>
        <v>Дверь средняя стекло (для для А.СТ-1, А.СУ-1, А.СТ-2,А.СУ-2)</v>
      </c>
      <c r="AA85" s="13" t="str">
        <f>$C$380</f>
        <v>361х1151x4</v>
      </c>
      <c r="AB85" s="13">
        <v>1</v>
      </c>
      <c r="AC85" s="13">
        <f>$D$380</f>
        <v>1624</v>
      </c>
      <c r="AD85" s="129">
        <f>AC85</f>
        <v>1624</v>
      </c>
      <c r="AF85" s="135" t="str">
        <f>$A$382</f>
        <v>А.С-2</v>
      </c>
      <c r="AG85" s="136" t="str">
        <f>$B$382</f>
        <v>Комплект фурнитуры для одного стекла</v>
      </c>
      <c r="AH85" s="136"/>
      <c r="AI85" s="136">
        <v>1</v>
      </c>
      <c r="AJ85" s="136">
        <f>$D$382</f>
        <v>378</v>
      </c>
      <c r="AK85" s="137">
        <f>$E$382</f>
        <v>378</v>
      </c>
    </row>
    <row r="86" spans="1:37" ht="45" x14ac:dyDescent="0.2">
      <c r="A86" s="35" t="s">
        <v>340</v>
      </c>
      <c r="B86" s="10" t="s">
        <v>349</v>
      </c>
      <c r="C86" s="36" t="s">
        <v>276</v>
      </c>
      <c r="D86" s="27">
        <f t="shared" si="24"/>
        <v>7365</v>
      </c>
      <c r="E86" s="27">
        <f t="shared" si="25"/>
        <v>8099</v>
      </c>
      <c r="F86" s="14">
        <f t="shared" ref="F86:F129" si="31">D86*$I$2</f>
        <v>9574.5</v>
      </c>
      <c r="G86" s="15">
        <f t="shared" si="4"/>
        <v>10528.7</v>
      </c>
      <c r="H86" s="46" t="s">
        <v>611</v>
      </c>
      <c r="I86" s="151"/>
      <c r="J86" s="47" t="s">
        <v>803</v>
      </c>
      <c r="K86" s="128" t="str">
        <f t="shared" si="26"/>
        <v>А.СУ-1</v>
      </c>
      <c r="L86" s="62" t="str">
        <f t="shared" si="27"/>
        <v>Стеллаж высокий узкий</v>
      </c>
      <c r="M86" s="62" t="str">
        <f t="shared" si="28"/>
        <v>404х365х1980</v>
      </c>
      <c r="N86" s="62">
        <v>1</v>
      </c>
      <c r="O86" s="62">
        <f t="shared" si="29"/>
        <v>5118</v>
      </c>
      <c r="P86" s="140">
        <f t="shared" si="30"/>
        <v>5670</v>
      </c>
      <c r="R86" s="141" t="str">
        <f>$A$378</f>
        <v>А.Д-3 (L)</v>
      </c>
      <c r="S86" s="13" t="str">
        <f>$B$378</f>
        <v>Дверь низкая ЛДСП левая (для А.СТ-1, А.СУ-1, А.СТ-2, А.СТ-3, А.СУ-2, А.СУ-3)</v>
      </c>
      <c r="T86" s="13" t="str">
        <f>$C$378</f>
        <v>361х764x18</v>
      </c>
      <c r="U86" s="13">
        <v>1</v>
      </c>
      <c r="V86" s="13">
        <f>$D$378</f>
        <v>1018</v>
      </c>
      <c r="W86" s="129">
        <f>$E$378</f>
        <v>1113</v>
      </c>
      <c r="Y86" s="141" t="str">
        <f>$A$376</f>
        <v>А.Д-2 (L)</v>
      </c>
      <c r="Z86" s="13" t="str">
        <f>$B$376</f>
        <v>Дверь средняя ЛДСП левая (для А.СТ-1, А.СУ-1, А.СТ-2, А.СУ-2)</v>
      </c>
      <c r="AA86" s="13" t="str">
        <f>$C$376</f>
        <v>361х1151x18</v>
      </c>
      <c r="AB86" s="13">
        <v>1</v>
      </c>
      <c r="AC86" s="13">
        <f>$D$376</f>
        <v>1229</v>
      </c>
      <c r="AD86" s="129">
        <f>$E$376</f>
        <v>1316</v>
      </c>
    </row>
    <row r="87" spans="1:37" ht="45.75" thickBot="1" x14ac:dyDescent="0.25">
      <c r="A87" s="35" t="s">
        <v>358</v>
      </c>
      <c r="B87" s="10" t="s">
        <v>367</v>
      </c>
      <c r="C87" s="36" t="s">
        <v>276</v>
      </c>
      <c r="D87" s="27">
        <f t="shared" si="24"/>
        <v>7365</v>
      </c>
      <c r="E87" s="27">
        <f t="shared" si="25"/>
        <v>8099</v>
      </c>
      <c r="F87" s="14">
        <f>D87*$I$2</f>
        <v>9574.5</v>
      </c>
      <c r="G87" s="15">
        <f>E87*$I$2</f>
        <v>10528.7</v>
      </c>
      <c r="H87" s="46" t="s">
        <v>612</v>
      </c>
      <c r="I87" s="151"/>
      <c r="J87" s="47" t="s">
        <v>804</v>
      </c>
      <c r="K87" s="128" t="str">
        <f t="shared" si="26"/>
        <v>А.СУ-1</v>
      </c>
      <c r="L87" s="62" t="str">
        <f t="shared" si="27"/>
        <v>Стеллаж высокий узкий</v>
      </c>
      <c r="M87" s="62" t="str">
        <f t="shared" si="28"/>
        <v>404х365х1980</v>
      </c>
      <c r="N87" s="62">
        <v>1</v>
      </c>
      <c r="O87" s="62">
        <f t="shared" si="29"/>
        <v>5118</v>
      </c>
      <c r="P87" s="140">
        <f t="shared" si="30"/>
        <v>5670</v>
      </c>
      <c r="R87" s="141" t="str">
        <f>$A$379</f>
        <v>А.Д-3 (R)</v>
      </c>
      <c r="S87" s="62" t="str">
        <f>$B$379</f>
        <v>Дверь низкая ЛДСП правая (для А.СТ-1, А.СУ-1, А.СТ-2, А.СТ-3, А.СУ-2, А.СУ-3)</v>
      </c>
      <c r="T87" s="13" t="str">
        <f>$C$379</f>
        <v>361х764x18</v>
      </c>
      <c r="U87" s="62">
        <v>1</v>
      </c>
      <c r="V87" s="13">
        <f>$D$379</f>
        <v>1018</v>
      </c>
      <c r="W87" s="129">
        <f>$E$379</f>
        <v>1113</v>
      </c>
      <c r="Y87" s="141" t="str">
        <f>$A$377</f>
        <v>А.Д-2 (R)</v>
      </c>
      <c r="Z87" s="62" t="str">
        <f>$B$377</f>
        <v>Дверь средняя ЛДСП правая (для А.СТ-1, А.СУ-1, А.СТ-2, А.СУ-2)</v>
      </c>
      <c r="AA87" s="13" t="str">
        <f>$C$377</f>
        <v>361х1151x18</v>
      </c>
      <c r="AB87" s="62">
        <v>1</v>
      </c>
      <c r="AC87" s="13">
        <f>$D$377</f>
        <v>1229</v>
      </c>
      <c r="AD87" s="129">
        <f>$E$377</f>
        <v>1316</v>
      </c>
    </row>
    <row r="88" spans="1:37" ht="45.75" thickBot="1" x14ac:dyDescent="0.25">
      <c r="A88" s="35" t="s">
        <v>341</v>
      </c>
      <c r="B88" s="10" t="s">
        <v>350</v>
      </c>
      <c r="C88" s="36" t="s">
        <v>276</v>
      </c>
      <c r="D88" s="27">
        <f t="shared" si="24"/>
        <v>7831</v>
      </c>
      <c r="E88" s="27">
        <f t="shared" si="25"/>
        <v>8478</v>
      </c>
      <c r="F88" s="14">
        <f t="shared" si="31"/>
        <v>10180.300000000001</v>
      </c>
      <c r="G88" s="15">
        <f t="shared" ref="G88:G166" si="32">E88*$I$2</f>
        <v>11021.4</v>
      </c>
      <c r="H88" s="46" t="s">
        <v>613</v>
      </c>
      <c r="I88" s="151"/>
      <c r="J88" s="47" t="s">
        <v>805</v>
      </c>
      <c r="K88" s="128" t="str">
        <f t="shared" si="26"/>
        <v>А.СУ-1</v>
      </c>
      <c r="L88" s="62" t="str">
        <f t="shared" si="27"/>
        <v>Стеллаж высокий узкий</v>
      </c>
      <c r="M88" s="62" t="str">
        <f t="shared" si="28"/>
        <v>404х365х1980</v>
      </c>
      <c r="N88" s="62">
        <v>1</v>
      </c>
      <c r="O88" s="62">
        <f t="shared" si="29"/>
        <v>5118</v>
      </c>
      <c r="P88" s="140">
        <f t="shared" si="30"/>
        <v>5670</v>
      </c>
      <c r="R88" s="141" t="str">
        <f>$A$378</f>
        <v>А.Д-3 (L)</v>
      </c>
      <c r="S88" s="13" t="str">
        <f>$B$378</f>
        <v>Дверь низкая ЛДСП левая (для А.СТ-1, А.СУ-1, А.СТ-2, А.СТ-3, А.СУ-2, А.СУ-3)</v>
      </c>
      <c r="T88" s="13" t="str">
        <f>$C$378</f>
        <v>361х764x18</v>
      </c>
      <c r="U88" s="13">
        <v>1</v>
      </c>
      <c r="V88" s="13">
        <f>$D$378</f>
        <v>1018</v>
      </c>
      <c r="W88" s="129">
        <f>$E$378</f>
        <v>1113</v>
      </c>
      <c r="Y88" s="141" t="str">
        <f>$A$381</f>
        <v>А.С-3</v>
      </c>
      <c r="Z88" s="13" t="str">
        <f>$B$381</f>
        <v>Дверь низкая стекло (для А.СТ-1, А.СТ-2, А.СТ-3, А.СУ-1, А.СУ-2, А.СУ-3)</v>
      </c>
      <c r="AA88" s="13" t="str">
        <f>$C$381</f>
        <v>361х764x4</v>
      </c>
      <c r="AB88" s="13">
        <v>1</v>
      </c>
      <c r="AC88" s="13">
        <f>$D$381</f>
        <v>1317</v>
      </c>
      <c r="AD88" s="129">
        <f>AC88</f>
        <v>1317</v>
      </c>
      <c r="AF88" s="135" t="str">
        <f>$A$383</f>
        <v>А.С-3</v>
      </c>
      <c r="AG88" s="136" t="str">
        <f>$B$383</f>
        <v>Комплект фурнитуры для одного стекла</v>
      </c>
      <c r="AH88" s="136"/>
      <c r="AI88" s="136">
        <v>1</v>
      </c>
      <c r="AJ88" s="136">
        <f>$D$383</f>
        <v>378</v>
      </c>
      <c r="AK88" s="137">
        <f>$E$383</f>
        <v>378</v>
      </c>
    </row>
    <row r="89" spans="1:37" ht="45.75" thickBot="1" x14ac:dyDescent="0.25">
      <c r="A89" s="35" t="s">
        <v>359</v>
      </c>
      <c r="B89" s="10" t="s">
        <v>368</v>
      </c>
      <c r="C89" s="36" t="s">
        <v>276</v>
      </c>
      <c r="D89" s="27">
        <f t="shared" si="24"/>
        <v>7831</v>
      </c>
      <c r="E89" s="27">
        <f t="shared" si="25"/>
        <v>8478</v>
      </c>
      <c r="F89" s="14">
        <f>D89*$I$2</f>
        <v>10180.300000000001</v>
      </c>
      <c r="G89" s="15">
        <f>E89*$I$2</f>
        <v>11021.4</v>
      </c>
      <c r="H89" s="46" t="s">
        <v>614</v>
      </c>
      <c r="I89" s="151"/>
      <c r="J89" s="47" t="s">
        <v>806</v>
      </c>
      <c r="K89" s="128" t="str">
        <f t="shared" si="26"/>
        <v>А.СУ-1</v>
      </c>
      <c r="L89" s="62" t="str">
        <f t="shared" si="27"/>
        <v>Стеллаж высокий узкий</v>
      </c>
      <c r="M89" s="62" t="str">
        <f t="shared" si="28"/>
        <v>404х365х1980</v>
      </c>
      <c r="N89" s="62">
        <v>1</v>
      </c>
      <c r="O89" s="62">
        <f t="shared" si="29"/>
        <v>5118</v>
      </c>
      <c r="P89" s="140">
        <f t="shared" si="30"/>
        <v>5670</v>
      </c>
      <c r="R89" s="141" t="str">
        <f>$A$379</f>
        <v>А.Д-3 (R)</v>
      </c>
      <c r="S89" s="62" t="str">
        <f>$B$379</f>
        <v>Дверь низкая ЛДСП правая (для А.СТ-1, А.СУ-1, А.СТ-2, А.СТ-3, А.СУ-2, А.СУ-3)</v>
      </c>
      <c r="T89" s="13" t="str">
        <f>$C$379</f>
        <v>361х764x18</v>
      </c>
      <c r="U89" s="62">
        <v>1</v>
      </c>
      <c r="V89" s="13">
        <f>$D$379</f>
        <v>1018</v>
      </c>
      <c r="W89" s="129">
        <f>$E$379</f>
        <v>1113</v>
      </c>
      <c r="Y89" s="134" t="str">
        <f>$A$381</f>
        <v>А.С-3</v>
      </c>
      <c r="Z89" s="19" t="str">
        <f>$B$381</f>
        <v>Дверь низкая стекло (для А.СТ-1, А.СТ-2, А.СТ-3, А.СУ-1, А.СУ-2, А.СУ-3)</v>
      </c>
      <c r="AA89" s="19" t="str">
        <f>$C$381</f>
        <v>361х764x4</v>
      </c>
      <c r="AB89" s="19">
        <v>1</v>
      </c>
      <c r="AC89" s="19">
        <f>$D$381</f>
        <v>1317</v>
      </c>
      <c r="AD89" s="131">
        <f>AC89</f>
        <v>1317</v>
      </c>
      <c r="AF89" s="135" t="str">
        <f>$A$383</f>
        <v>А.С-3</v>
      </c>
      <c r="AG89" s="136" t="str">
        <f>$B$383</f>
        <v>Комплект фурнитуры для одного стекла</v>
      </c>
      <c r="AH89" s="136"/>
      <c r="AI89" s="136">
        <v>1</v>
      </c>
      <c r="AJ89" s="136">
        <f>$D$383</f>
        <v>378</v>
      </c>
      <c r="AK89" s="137">
        <f>$E$383</f>
        <v>378</v>
      </c>
    </row>
    <row r="90" spans="1:37" ht="30" x14ac:dyDescent="0.2">
      <c r="A90" s="35" t="s">
        <v>342</v>
      </c>
      <c r="B90" s="10" t="s">
        <v>351</v>
      </c>
      <c r="C90" s="36" t="s">
        <v>276</v>
      </c>
      <c r="D90" s="27">
        <f t="shared" si="24"/>
        <v>7154</v>
      </c>
      <c r="E90" s="27">
        <f t="shared" si="25"/>
        <v>7896</v>
      </c>
      <c r="F90" s="14">
        <f t="shared" si="31"/>
        <v>9300.2000000000007</v>
      </c>
      <c r="G90" s="15">
        <f t="shared" si="32"/>
        <v>10264.800000000001</v>
      </c>
      <c r="H90" s="46" t="s">
        <v>615</v>
      </c>
      <c r="I90" s="151"/>
      <c r="J90" s="47" t="s">
        <v>807</v>
      </c>
      <c r="K90" s="128" t="str">
        <f t="shared" si="26"/>
        <v>А.СУ-1</v>
      </c>
      <c r="L90" s="62" t="str">
        <f t="shared" si="27"/>
        <v>Стеллаж высокий узкий</v>
      </c>
      <c r="M90" s="62" t="str">
        <f t="shared" si="28"/>
        <v>404х365х1980</v>
      </c>
      <c r="N90" s="62">
        <v>1</v>
      </c>
      <c r="O90" s="62">
        <f t="shared" si="29"/>
        <v>5118</v>
      </c>
      <c r="P90" s="140">
        <f t="shared" si="30"/>
        <v>5670</v>
      </c>
      <c r="R90" s="141" t="str">
        <f>$A$378</f>
        <v>А.Д-3 (L)</v>
      </c>
      <c r="S90" s="13" t="str">
        <f>$B$378</f>
        <v>Дверь низкая ЛДСП левая (для А.СТ-1, А.СУ-1, А.СТ-2, А.СТ-3, А.СУ-2, А.СУ-3)</v>
      </c>
      <c r="T90" s="13" t="str">
        <f>$C$378</f>
        <v>361х764x18</v>
      </c>
      <c r="U90" s="13">
        <v>2</v>
      </c>
      <c r="V90" s="13">
        <f>$D$378</f>
        <v>1018</v>
      </c>
      <c r="W90" s="129">
        <f>$E$378</f>
        <v>1113</v>
      </c>
    </row>
    <row r="91" spans="1:37" ht="30" x14ac:dyDescent="0.2">
      <c r="A91" s="35" t="s">
        <v>360</v>
      </c>
      <c r="B91" s="10" t="s">
        <v>369</v>
      </c>
      <c r="C91" s="36" t="s">
        <v>276</v>
      </c>
      <c r="D91" s="27">
        <f t="shared" si="24"/>
        <v>7154</v>
      </c>
      <c r="E91" s="27">
        <f t="shared" si="25"/>
        <v>7896</v>
      </c>
      <c r="F91" s="14">
        <f>D91*$I$2</f>
        <v>9300.2000000000007</v>
      </c>
      <c r="G91" s="15">
        <f>E91*$I$2</f>
        <v>10264.800000000001</v>
      </c>
      <c r="H91" s="46" t="s">
        <v>616</v>
      </c>
      <c r="I91" s="151"/>
      <c r="J91" s="47" t="s">
        <v>808</v>
      </c>
      <c r="K91" s="128" t="str">
        <f t="shared" si="26"/>
        <v>А.СУ-1</v>
      </c>
      <c r="L91" s="62" t="str">
        <f t="shared" si="27"/>
        <v>Стеллаж высокий узкий</v>
      </c>
      <c r="M91" s="62" t="str">
        <f t="shared" si="28"/>
        <v>404х365х1980</v>
      </c>
      <c r="N91" s="62">
        <v>1</v>
      </c>
      <c r="O91" s="62">
        <f t="shared" si="29"/>
        <v>5118</v>
      </c>
      <c r="P91" s="140">
        <f t="shared" si="30"/>
        <v>5670</v>
      </c>
      <c r="R91" s="141" t="str">
        <f>$A$379</f>
        <v>А.Д-3 (R)</v>
      </c>
      <c r="S91" s="62" t="str">
        <f>$B$379</f>
        <v>Дверь низкая ЛДСП правая (для А.СТ-1, А.СУ-1, А.СТ-2, А.СТ-3, А.СУ-2, А.СУ-3)</v>
      </c>
      <c r="T91" s="13" t="str">
        <f>$C$379</f>
        <v>361х764x18</v>
      </c>
      <c r="U91" s="62">
        <v>2</v>
      </c>
      <c r="V91" s="13">
        <f>$D$379</f>
        <v>1018</v>
      </c>
      <c r="W91" s="129">
        <f>$E$379</f>
        <v>1113</v>
      </c>
    </row>
    <row r="92" spans="1:37" ht="30" x14ac:dyDescent="0.2">
      <c r="A92" s="35" t="s">
        <v>343</v>
      </c>
      <c r="B92" s="10" t="s">
        <v>352</v>
      </c>
      <c r="C92" s="36" t="s">
        <v>276</v>
      </c>
      <c r="D92" s="27">
        <f t="shared" si="24"/>
        <v>6347</v>
      </c>
      <c r="E92" s="27">
        <f t="shared" si="25"/>
        <v>6986</v>
      </c>
      <c r="F92" s="14">
        <f t="shared" si="31"/>
        <v>8251.1</v>
      </c>
      <c r="G92" s="15">
        <f t="shared" si="32"/>
        <v>9081.8000000000011</v>
      </c>
      <c r="H92" s="46" t="s">
        <v>617</v>
      </c>
      <c r="I92" s="151"/>
      <c r="J92" s="47" t="s">
        <v>809</v>
      </c>
      <c r="K92" s="128" t="str">
        <f t="shared" si="26"/>
        <v>А.СУ-1</v>
      </c>
      <c r="L92" s="62" t="str">
        <f t="shared" si="27"/>
        <v>Стеллаж высокий узкий</v>
      </c>
      <c r="M92" s="62" t="str">
        <f t="shared" si="28"/>
        <v>404х365х1980</v>
      </c>
      <c r="N92" s="62">
        <v>1</v>
      </c>
      <c r="O92" s="62">
        <f t="shared" si="29"/>
        <v>5118</v>
      </c>
      <c r="P92" s="140">
        <f t="shared" si="30"/>
        <v>5670</v>
      </c>
      <c r="R92" s="141" t="str">
        <f>$A$376</f>
        <v>А.Д-2 (L)</v>
      </c>
      <c r="S92" s="13" t="str">
        <f>$B$376</f>
        <v>Дверь средняя ЛДСП левая (для А.СТ-1, А.СУ-1, А.СТ-2, А.СУ-2)</v>
      </c>
      <c r="T92" s="13" t="str">
        <f>$C$376</f>
        <v>361х1151x18</v>
      </c>
      <c r="U92" s="13">
        <v>1</v>
      </c>
      <c r="V92" s="13">
        <f>$D$376</f>
        <v>1229</v>
      </c>
      <c r="W92" s="129">
        <f>$E$376</f>
        <v>1316</v>
      </c>
    </row>
    <row r="93" spans="1:37" ht="30.75" thickBot="1" x14ac:dyDescent="0.25">
      <c r="A93" s="35" t="s">
        <v>361</v>
      </c>
      <c r="B93" s="10" t="s">
        <v>370</v>
      </c>
      <c r="C93" s="36" t="s">
        <v>276</v>
      </c>
      <c r="D93" s="27">
        <f t="shared" si="24"/>
        <v>6347</v>
      </c>
      <c r="E93" s="27">
        <f t="shared" si="25"/>
        <v>6986</v>
      </c>
      <c r="F93" s="14">
        <f>D93*$I$2</f>
        <v>8251.1</v>
      </c>
      <c r="G93" s="15">
        <f>E93*$I$2</f>
        <v>9081.8000000000011</v>
      </c>
      <c r="H93" s="46" t="s">
        <v>618</v>
      </c>
      <c r="I93" s="151"/>
      <c r="J93" s="47" t="s">
        <v>810</v>
      </c>
      <c r="K93" s="128" t="str">
        <f t="shared" si="26"/>
        <v>А.СУ-1</v>
      </c>
      <c r="L93" s="62" t="str">
        <f t="shared" si="27"/>
        <v>Стеллаж высокий узкий</v>
      </c>
      <c r="M93" s="62" t="str">
        <f t="shared" si="28"/>
        <v>404х365х1980</v>
      </c>
      <c r="N93" s="62">
        <v>1</v>
      </c>
      <c r="O93" s="62">
        <f t="shared" si="29"/>
        <v>5118</v>
      </c>
      <c r="P93" s="140">
        <f t="shared" si="30"/>
        <v>5670</v>
      </c>
      <c r="R93" s="141" t="str">
        <f>$A$377</f>
        <v>А.Д-2 (R)</v>
      </c>
      <c r="S93" s="62" t="str">
        <f>$B$377</f>
        <v>Дверь средняя ЛДСП правая (для А.СТ-1, А.СУ-1, А.СТ-2, А.СУ-2)</v>
      </c>
      <c r="T93" s="13" t="str">
        <f>$C$377</f>
        <v>361х1151x18</v>
      </c>
      <c r="U93" s="62">
        <v>1</v>
      </c>
      <c r="V93" s="13">
        <f>$D$377</f>
        <v>1229</v>
      </c>
      <c r="W93" s="129">
        <f>$E$377</f>
        <v>1316</v>
      </c>
    </row>
    <row r="94" spans="1:37" ht="45.75" thickBot="1" x14ac:dyDescent="0.25">
      <c r="A94" s="35" t="s">
        <v>344</v>
      </c>
      <c r="B94" s="10" t="s">
        <v>353</v>
      </c>
      <c r="C94" s="36" t="s">
        <v>276</v>
      </c>
      <c r="D94" s="27">
        <f t="shared" si="24"/>
        <v>8042</v>
      </c>
      <c r="E94" s="27">
        <f t="shared" si="25"/>
        <v>8681</v>
      </c>
      <c r="F94" s="14">
        <f t="shared" si="31"/>
        <v>10454.6</v>
      </c>
      <c r="G94" s="15">
        <f t="shared" si="32"/>
        <v>11285.300000000001</v>
      </c>
      <c r="H94" s="46" t="s">
        <v>619</v>
      </c>
      <c r="I94" s="151"/>
      <c r="J94" s="47" t="s">
        <v>811</v>
      </c>
      <c r="K94" s="128" t="str">
        <f t="shared" si="26"/>
        <v>А.СУ-1</v>
      </c>
      <c r="L94" s="62" t="str">
        <f t="shared" si="27"/>
        <v>Стеллаж высокий узкий</v>
      </c>
      <c r="M94" s="62" t="str">
        <f t="shared" si="28"/>
        <v>404х365х1980</v>
      </c>
      <c r="N94" s="62">
        <v>1</v>
      </c>
      <c r="O94" s="62">
        <f t="shared" si="29"/>
        <v>5118</v>
      </c>
      <c r="P94" s="140">
        <f t="shared" si="30"/>
        <v>5670</v>
      </c>
      <c r="R94" s="141" t="str">
        <f>$A$376</f>
        <v>А.Д-2 (L)</v>
      </c>
      <c r="S94" s="13" t="str">
        <f>$B$376</f>
        <v>Дверь средняя ЛДСП левая (для А.СТ-1, А.СУ-1, А.СТ-2, А.СУ-2)</v>
      </c>
      <c r="T94" s="13" t="str">
        <f>$C$376</f>
        <v>361х1151x18</v>
      </c>
      <c r="U94" s="13">
        <v>1</v>
      </c>
      <c r="V94" s="13">
        <f>$D$376</f>
        <v>1229</v>
      </c>
      <c r="W94" s="129">
        <f>$E$376</f>
        <v>1316</v>
      </c>
      <c r="Y94" s="133" t="str">
        <f>$A$381</f>
        <v>А.С-3</v>
      </c>
      <c r="Z94" s="6" t="str">
        <f>$B$381</f>
        <v>Дверь низкая стекло (для А.СТ-1, А.СТ-2, А.СТ-3, А.СУ-1, А.СУ-2, А.СУ-3)</v>
      </c>
      <c r="AA94" s="6" t="str">
        <f>$C$381</f>
        <v>361х764x4</v>
      </c>
      <c r="AB94" s="6">
        <v>1</v>
      </c>
      <c r="AC94" s="6">
        <f>$D$381</f>
        <v>1317</v>
      </c>
      <c r="AD94" s="127">
        <f>AC94</f>
        <v>1317</v>
      </c>
      <c r="AF94" s="135" t="str">
        <f>$A$383</f>
        <v>А.С-3</v>
      </c>
      <c r="AG94" s="136" t="str">
        <f>$B$383</f>
        <v>Комплект фурнитуры для одного стекла</v>
      </c>
      <c r="AH94" s="136"/>
      <c r="AI94" s="136">
        <v>1</v>
      </c>
      <c r="AJ94" s="136">
        <f>$D$383</f>
        <v>378</v>
      </c>
      <c r="AK94" s="137">
        <f>$E$383</f>
        <v>378</v>
      </c>
    </row>
    <row r="95" spans="1:37" ht="45.75" thickBot="1" x14ac:dyDescent="0.25">
      <c r="A95" s="35" t="s">
        <v>362</v>
      </c>
      <c r="B95" s="10" t="s">
        <v>371</v>
      </c>
      <c r="C95" s="36" t="s">
        <v>276</v>
      </c>
      <c r="D95" s="27">
        <f t="shared" si="24"/>
        <v>8042</v>
      </c>
      <c r="E95" s="27">
        <f t="shared" si="25"/>
        <v>8681</v>
      </c>
      <c r="F95" s="14">
        <f>D95*$I$2</f>
        <v>10454.6</v>
      </c>
      <c r="G95" s="15">
        <f>E95*$I$2</f>
        <v>11285.300000000001</v>
      </c>
      <c r="H95" s="46" t="s">
        <v>620</v>
      </c>
      <c r="I95" s="151"/>
      <c r="J95" s="47" t="s">
        <v>812</v>
      </c>
      <c r="K95" s="128" t="str">
        <f t="shared" si="26"/>
        <v>А.СУ-1</v>
      </c>
      <c r="L95" s="62" t="str">
        <f t="shared" si="27"/>
        <v>Стеллаж высокий узкий</v>
      </c>
      <c r="M95" s="62" t="str">
        <f t="shared" si="28"/>
        <v>404х365х1980</v>
      </c>
      <c r="N95" s="62">
        <v>1</v>
      </c>
      <c r="O95" s="62">
        <f t="shared" si="29"/>
        <v>5118</v>
      </c>
      <c r="P95" s="140">
        <f t="shared" si="30"/>
        <v>5670</v>
      </c>
      <c r="R95" s="141" t="str">
        <f>$A$377</f>
        <v>А.Д-2 (R)</v>
      </c>
      <c r="S95" s="62" t="str">
        <f>$B$377</f>
        <v>Дверь средняя ЛДСП правая (для А.СТ-1, А.СУ-1, А.СТ-2, А.СУ-2)</v>
      </c>
      <c r="T95" s="13" t="str">
        <f>$C$377</f>
        <v>361х1151x18</v>
      </c>
      <c r="U95" s="62">
        <v>1</v>
      </c>
      <c r="V95" s="13">
        <f>$D$377</f>
        <v>1229</v>
      </c>
      <c r="W95" s="129">
        <f>$E$377</f>
        <v>1316</v>
      </c>
      <c r="Y95" s="141" t="str">
        <f>$A$381</f>
        <v>А.С-3</v>
      </c>
      <c r="Z95" s="13" t="str">
        <f>$B$381</f>
        <v>Дверь низкая стекло (для А.СТ-1, А.СТ-2, А.СТ-3, А.СУ-1, А.СУ-2, А.СУ-3)</v>
      </c>
      <c r="AA95" s="13" t="str">
        <f>$C$381</f>
        <v>361х764x4</v>
      </c>
      <c r="AB95" s="13">
        <v>1</v>
      </c>
      <c r="AC95" s="13">
        <f>$D$381</f>
        <v>1317</v>
      </c>
      <c r="AD95" s="129">
        <f>AC95</f>
        <v>1317</v>
      </c>
      <c r="AF95" s="135" t="str">
        <f>$A$383</f>
        <v>А.С-3</v>
      </c>
      <c r="AG95" s="136" t="str">
        <f>$B$383</f>
        <v>Комплект фурнитуры для одного стекла</v>
      </c>
      <c r="AH95" s="136"/>
      <c r="AI95" s="136">
        <v>1</v>
      </c>
      <c r="AJ95" s="136">
        <f>$D$383</f>
        <v>378</v>
      </c>
      <c r="AK95" s="137">
        <f>$E$383</f>
        <v>378</v>
      </c>
    </row>
    <row r="96" spans="1:37" ht="45" x14ac:dyDescent="0.2">
      <c r="A96" s="35" t="s">
        <v>345</v>
      </c>
      <c r="B96" s="10" t="s">
        <v>354</v>
      </c>
      <c r="C96" s="36" t="s">
        <v>276</v>
      </c>
      <c r="D96" s="27">
        <f t="shared" si="24"/>
        <v>7365</v>
      </c>
      <c r="E96" s="27">
        <f t="shared" si="25"/>
        <v>8099</v>
      </c>
      <c r="F96" s="14">
        <f t="shared" si="31"/>
        <v>9574.5</v>
      </c>
      <c r="G96" s="15">
        <f t="shared" si="32"/>
        <v>10528.7</v>
      </c>
      <c r="H96" s="46" t="s">
        <v>621</v>
      </c>
      <c r="I96" s="151"/>
      <c r="J96" s="47" t="s">
        <v>813</v>
      </c>
      <c r="K96" s="128" t="str">
        <f t="shared" si="26"/>
        <v>А.СУ-1</v>
      </c>
      <c r="L96" s="62" t="str">
        <f t="shared" si="27"/>
        <v>Стеллаж высокий узкий</v>
      </c>
      <c r="M96" s="62" t="str">
        <f t="shared" si="28"/>
        <v>404х365х1980</v>
      </c>
      <c r="N96" s="62">
        <v>1</v>
      </c>
      <c r="O96" s="62">
        <f t="shared" si="29"/>
        <v>5118</v>
      </c>
      <c r="P96" s="140">
        <f t="shared" si="30"/>
        <v>5670</v>
      </c>
      <c r="R96" s="141" t="str">
        <f>$A$378</f>
        <v>А.Д-3 (L)</v>
      </c>
      <c r="S96" s="13" t="str">
        <f>$B$378</f>
        <v>Дверь низкая ЛДСП левая (для А.СТ-1, А.СУ-1, А.СТ-2, А.СТ-3, А.СУ-2, А.СУ-3)</v>
      </c>
      <c r="T96" s="13" t="str">
        <f>$C$378</f>
        <v>361х764x18</v>
      </c>
      <c r="U96" s="13">
        <v>1</v>
      </c>
      <c r="V96" s="13">
        <f>$D$378</f>
        <v>1018</v>
      </c>
      <c r="W96" s="129">
        <f>$E$378</f>
        <v>1113</v>
      </c>
      <c r="Y96" s="141" t="str">
        <f>$A$376</f>
        <v>А.Д-2 (L)</v>
      </c>
      <c r="Z96" s="13" t="str">
        <f>$B$376</f>
        <v>Дверь средняя ЛДСП левая (для А.СТ-1, А.СУ-1, А.СТ-2, А.СУ-2)</v>
      </c>
      <c r="AA96" s="13" t="str">
        <f>$C$376</f>
        <v>361х1151x18</v>
      </c>
      <c r="AB96" s="13">
        <v>1</v>
      </c>
      <c r="AC96" s="13">
        <f>$D$376</f>
        <v>1229</v>
      </c>
      <c r="AD96" s="129">
        <f>$E$376</f>
        <v>1316</v>
      </c>
    </row>
    <row r="97" spans="1:30" ht="45.75" thickBot="1" x14ac:dyDescent="0.25">
      <c r="A97" s="35" t="s">
        <v>363</v>
      </c>
      <c r="B97" s="10" t="s">
        <v>372</v>
      </c>
      <c r="C97" s="36" t="s">
        <v>276</v>
      </c>
      <c r="D97" s="27">
        <f t="shared" si="24"/>
        <v>7365</v>
      </c>
      <c r="E97" s="27">
        <f t="shared" si="25"/>
        <v>8099</v>
      </c>
      <c r="F97" s="14">
        <f>D97*$I$2</f>
        <v>9574.5</v>
      </c>
      <c r="G97" s="15">
        <f>E97*$I$2</f>
        <v>10528.7</v>
      </c>
      <c r="H97" s="46" t="s">
        <v>622</v>
      </c>
      <c r="I97" s="151"/>
      <c r="J97" s="47" t="s">
        <v>814</v>
      </c>
      <c r="K97" s="128" t="str">
        <f t="shared" si="26"/>
        <v>А.СУ-1</v>
      </c>
      <c r="L97" s="62" t="str">
        <f t="shared" si="27"/>
        <v>Стеллаж высокий узкий</v>
      </c>
      <c r="M97" s="62" t="str">
        <f t="shared" si="28"/>
        <v>404х365х1980</v>
      </c>
      <c r="N97" s="62">
        <v>1</v>
      </c>
      <c r="O97" s="62">
        <f t="shared" si="29"/>
        <v>5118</v>
      </c>
      <c r="P97" s="140">
        <f t="shared" si="30"/>
        <v>5670</v>
      </c>
      <c r="R97" s="141" t="str">
        <f>$A$379</f>
        <v>А.Д-3 (R)</v>
      </c>
      <c r="S97" s="62" t="str">
        <f>$B$379</f>
        <v>Дверь низкая ЛДСП правая (для А.СТ-1, А.СУ-1, А.СТ-2, А.СТ-3, А.СУ-2, А.СУ-3)</v>
      </c>
      <c r="T97" s="13" t="str">
        <f>$C$379</f>
        <v>361х764x18</v>
      </c>
      <c r="U97" s="62">
        <v>1</v>
      </c>
      <c r="V97" s="13">
        <f>$D$379</f>
        <v>1018</v>
      </c>
      <c r="W97" s="129">
        <f>$E$379</f>
        <v>1113</v>
      </c>
      <c r="Y97" s="134" t="str">
        <f>$A$377</f>
        <v>А.Д-2 (R)</v>
      </c>
      <c r="Z97" s="65" t="str">
        <f>$B$377</f>
        <v>Дверь средняя ЛДСП правая (для А.СТ-1, А.СУ-1, А.СТ-2, А.СУ-2)</v>
      </c>
      <c r="AA97" s="19" t="str">
        <f>$C$377</f>
        <v>361х1151x18</v>
      </c>
      <c r="AB97" s="65">
        <v>1</v>
      </c>
      <c r="AC97" s="19">
        <f>$D$377</f>
        <v>1229</v>
      </c>
      <c r="AD97" s="131">
        <f>$E$377</f>
        <v>1316</v>
      </c>
    </row>
    <row r="98" spans="1:30" ht="30" x14ac:dyDescent="0.2">
      <c r="A98" s="35" t="s">
        <v>346</v>
      </c>
      <c r="B98" s="10" t="s">
        <v>355</v>
      </c>
      <c r="C98" s="36" t="s">
        <v>276</v>
      </c>
      <c r="D98" s="27">
        <f t="shared" si="24"/>
        <v>6933</v>
      </c>
      <c r="E98" s="27">
        <f t="shared" si="25"/>
        <v>7639</v>
      </c>
      <c r="F98" s="14">
        <f t="shared" si="31"/>
        <v>9012.9</v>
      </c>
      <c r="G98" s="15">
        <f t="shared" si="32"/>
        <v>9930.7000000000007</v>
      </c>
      <c r="H98" s="46" t="s">
        <v>623</v>
      </c>
      <c r="I98" s="151"/>
      <c r="J98" s="47" t="s">
        <v>815</v>
      </c>
      <c r="K98" s="128" t="str">
        <f t="shared" si="26"/>
        <v>А.СУ-1</v>
      </c>
      <c r="L98" s="62" t="str">
        <f t="shared" si="27"/>
        <v>Стеллаж высокий узкий</v>
      </c>
      <c r="M98" s="62" t="str">
        <f t="shared" si="28"/>
        <v>404х365х1980</v>
      </c>
      <c r="N98" s="62">
        <v>1</v>
      </c>
      <c r="O98" s="62">
        <f t="shared" si="29"/>
        <v>5118</v>
      </c>
      <c r="P98" s="140">
        <f t="shared" si="30"/>
        <v>5670</v>
      </c>
      <c r="R98" s="141" t="str">
        <f>$A$374</f>
        <v>А.Д-1 (L)</v>
      </c>
      <c r="S98" s="13" t="str">
        <f>$B$374</f>
        <v>Дверь высокая ЛДСП левая (для А.ГБ-2, А.СТ-1, А.СУ-1 и А.ГБ-4)</v>
      </c>
      <c r="T98" s="13" t="str">
        <f>$C$374</f>
        <v>361х1916x18</v>
      </c>
      <c r="U98" s="13">
        <v>1</v>
      </c>
      <c r="V98" s="13">
        <f>$D$374</f>
        <v>1815</v>
      </c>
      <c r="W98" s="129">
        <f>$E$374</f>
        <v>1969</v>
      </c>
    </row>
    <row r="99" spans="1:30" ht="30.75" thickBot="1" x14ac:dyDescent="0.25">
      <c r="A99" s="35" t="s">
        <v>364</v>
      </c>
      <c r="B99" s="10" t="s">
        <v>373</v>
      </c>
      <c r="C99" s="36" t="s">
        <v>276</v>
      </c>
      <c r="D99" s="27">
        <f t="shared" si="24"/>
        <v>6933</v>
      </c>
      <c r="E99" s="27">
        <f t="shared" si="25"/>
        <v>7639</v>
      </c>
      <c r="F99" s="14">
        <f>D99*$I$2</f>
        <v>9012.9</v>
      </c>
      <c r="G99" s="15">
        <f>E99*$I$2</f>
        <v>9930.7000000000007</v>
      </c>
      <c r="H99" s="46" t="s">
        <v>624</v>
      </c>
      <c r="I99" s="151"/>
      <c r="J99" s="47" t="s">
        <v>816</v>
      </c>
      <c r="K99" s="130" t="str">
        <f t="shared" si="26"/>
        <v>А.СУ-1</v>
      </c>
      <c r="L99" s="65" t="str">
        <f t="shared" si="27"/>
        <v>Стеллаж высокий узкий</v>
      </c>
      <c r="M99" s="65" t="str">
        <f t="shared" si="28"/>
        <v>404х365х1980</v>
      </c>
      <c r="N99" s="65">
        <v>1</v>
      </c>
      <c r="O99" s="65">
        <f t="shared" si="29"/>
        <v>5118</v>
      </c>
      <c r="P99" s="142">
        <f t="shared" si="30"/>
        <v>5670</v>
      </c>
      <c r="R99" s="134" t="str">
        <f>$A$375</f>
        <v>А.Д-1 (R)</v>
      </c>
      <c r="S99" s="19" t="str">
        <f>$B$375</f>
        <v>Дверь высокая ЛДСП правая (для А.ГБ-2, А.СТ-1, А.СУ-1 и А.ГБ-4)</v>
      </c>
      <c r="T99" s="19" t="str">
        <f>$C$375</f>
        <v>361х1916x18</v>
      </c>
      <c r="U99" s="19">
        <v>1</v>
      </c>
      <c r="V99" s="19">
        <f>$D$375</f>
        <v>1815</v>
      </c>
      <c r="W99" s="131">
        <f>$E$375</f>
        <v>1969</v>
      </c>
    </row>
    <row r="100" spans="1:30" ht="15.75" thickBot="1" x14ac:dyDescent="0.25">
      <c r="A100" s="414" t="s">
        <v>394</v>
      </c>
      <c r="B100" s="415"/>
      <c r="C100" s="415"/>
      <c r="D100" s="415"/>
      <c r="E100" s="415"/>
      <c r="F100" s="415"/>
      <c r="G100" s="416"/>
      <c r="H100" s="46"/>
      <c r="I100" s="151"/>
    </row>
    <row r="101" spans="1:30" ht="15.75" thickBot="1" x14ac:dyDescent="0.25">
      <c r="A101" s="35" t="s">
        <v>71</v>
      </c>
      <c r="B101" s="10" t="s">
        <v>9</v>
      </c>
      <c r="C101" s="36" t="s">
        <v>274</v>
      </c>
      <c r="D101" s="27">
        <f>D304</f>
        <v>3797</v>
      </c>
      <c r="E101" s="27">
        <f>E304</f>
        <v>4318</v>
      </c>
      <c r="F101" s="14">
        <f>D101*$I$2</f>
        <v>4936.1000000000004</v>
      </c>
      <c r="G101" s="15">
        <f>E101*$I$2</f>
        <v>5613.4000000000005</v>
      </c>
      <c r="H101" s="46" t="s">
        <v>510</v>
      </c>
      <c r="I101" s="151"/>
      <c r="J101" s="47" t="s">
        <v>706</v>
      </c>
      <c r="K101" s="138"/>
      <c r="L101" s="138"/>
      <c r="M101" s="138"/>
      <c r="N101" s="138"/>
      <c r="O101" s="138"/>
      <c r="P101" s="138"/>
    </row>
    <row r="102" spans="1:30" ht="30" x14ac:dyDescent="0.2">
      <c r="A102" s="35" t="s">
        <v>99</v>
      </c>
      <c r="B102" s="10" t="s">
        <v>15</v>
      </c>
      <c r="C102" s="36" t="s">
        <v>274</v>
      </c>
      <c r="D102" s="27">
        <f>O102*N102+V102*U102+AC102*AB102+AJ102*AI102</f>
        <v>5833</v>
      </c>
      <c r="E102" s="27">
        <f>P102*N102+W102*U102+AD102*AB102+AK102*AI102</f>
        <v>6544</v>
      </c>
      <c r="F102" s="14">
        <f t="shared" si="31"/>
        <v>7582.9000000000005</v>
      </c>
      <c r="G102" s="15">
        <f t="shared" si="32"/>
        <v>8507.2000000000007</v>
      </c>
      <c r="H102" s="46" t="s">
        <v>601</v>
      </c>
      <c r="I102" s="151"/>
      <c r="J102" s="47" t="s">
        <v>793</v>
      </c>
      <c r="K102" s="125" t="str">
        <f>$A$101</f>
        <v>А.СТ-2</v>
      </c>
      <c r="L102" s="126" t="str">
        <f>$B$101</f>
        <v>Стеллаж средний широкий</v>
      </c>
      <c r="M102" s="126" t="str">
        <f>$C$101</f>
        <v>770х365х1215</v>
      </c>
      <c r="N102" s="126">
        <v>1</v>
      </c>
      <c r="O102" s="126">
        <f>$D$101</f>
        <v>3797</v>
      </c>
      <c r="P102" s="139">
        <f>$E$101</f>
        <v>4318</v>
      </c>
      <c r="R102" s="133" t="str">
        <f>$A$378</f>
        <v>А.Д-3 (L)</v>
      </c>
      <c r="S102" s="6" t="str">
        <f>$B$378</f>
        <v>Дверь низкая ЛДСП левая (для А.СТ-1, А.СУ-1, А.СТ-2, А.СТ-3, А.СУ-2, А.СУ-3)</v>
      </c>
      <c r="T102" s="6" t="str">
        <f>$C$378</f>
        <v>361х764x18</v>
      </c>
      <c r="U102" s="6">
        <v>1</v>
      </c>
      <c r="V102" s="6">
        <f>$D$378</f>
        <v>1018</v>
      </c>
      <c r="W102" s="127">
        <f>$E$378</f>
        <v>1113</v>
      </c>
      <c r="Y102" s="133" t="str">
        <f>$A$379</f>
        <v>А.Д-3 (R)</v>
      </c>
      <c r="Z102" s="126" t="str">
        <f>$B$379</f>
        <v>Дверь низкая ЛДСП правая (для А.СТ-1, А.СУ-1, А.СТ-2, А.СТ-3, А.СУ-2, А.СУ-3)</v>
      </c>
      <c r="AA102" s="6" t="str">
        <f>$C$379</f>
        <v>361х764x18</v>
      </c>
      <c r="AB102" s="126">
        <v>1</v>
      </c>
      <c r="AC102" s="6">
        <f>$D$379</f>
        <v>1018</v>
      </c>
      <c r="AD102" s="127">
        <f>$E$379</f>
        <v>1113</v>
      </c>
    </row>
    <row r="103" spans="1:30" ht="30" x14ac:dyDescent="0.2">
      <c r="A103" s="35" t="s">
        <v>100</v>
      </c>
      <c r="B103" s="10" t="s">
        <v>29</v>
      </c>
      <c r="C103" s="36" t="s">
        <v>274</v>
      </c>
      <c r="D103" s="27">
        <f>O103*N103+V103*U103+AC103*AB103+AJ103*AI103</f>
        <v>7187</v>
      </c>
      <c r="E103" s="27">
        <f>P103*N103+W103*U103+AD103*AB103+AK103*AI103</f>
        <v>7708</v>
      </c>
      <c r="F103" s="14">
        <f t="shared" si="31"/>
        <v>9343.1</v>
      </c>
      <c r="G103" s="15">
        <f t="shared" si="32"/>
        <v>10020.4</v>
      </c>
      <c r="H103" s="46" t="s">
        <v>602</v>
      </c>
      <c r="I103" s="151"/>
      <c r="J103" s="47" t="s">
        <v>794</v>
      </c>
      <c r="K103" s="128" t="str">
        <f>$A$101</f>
        <v>А.СТ-2</v>
      </c>
      <c r="L103" s="62" t="str">
        <f>$B$101</f>
        <v>Стеллаж средний широкий</v>
      </c>
      <c r="M103" s="62" t="str">
        <f>$C$101</f>
        <v>770х365х1215</v>
      </c>
      <c r="N103" s="62">
        <v>1</v>
      </c>
      <c r="O103" s="62">
        <f>$D$101</f>
        <v>3797</v>
      </c>
      <c r="P103" s="140">
        <f>$E$101</f>
        <v>4318</v>
      </c>
      <c r="R103" s="141" t="str">
        <f>$A$381</f>
        <v>А.С-3</v>
      </c>
      <c r="S103" s="13" t="str">
        <f>$B$381</f>
        <v>Дверь низкая стекло (для А.СТ-1, А.СТ-2, А.СТ-3, А.СУ-1, А.СУ-2, А.СУ-3)</v>
      </c>
      <c r="T103" s="13" t="str">
        <f>$C$381</f>
        <v>361х764x4</v>
      </c>
      <c r="U103" s="13">
        <v>2</v>
      </c>
      <c r="V103" s="13">
        <f>$D$381</f>
        <v>1317</v>
      </c>
      <c r="W103" s="129">
        <f>$E$381</f>
        <v>1317</v>
      </c>
      <c r="Y103" s="141" t="str">
        <f>$A$383</f>
        <v>А.С-3</v>
      </c>
      <c r="Z103" s="13" t="str">
        <f>$B$383</f>
        <v>Комплект фурнитуры для одного стекла</v>
      </c>
      <c r="AA103" s="13"/>
      <c r="AB103" s="13">
        <v>2</v>
      </c>
      <c r="AC103" s="13">
        <f>$D$383</f>
        <v>378</v>
      </c>
      <c r="AD103" s="129">
        <f>$E$383</f>
        <v>378</v>
      </c>
    </row>
    <row r="104" spans="1:30" ht="30" x14ac:dyDescent="0.2">
      <c r="A104" s="35" t="s">
        <v>101</v>
      </c>
      <c r="B104" s="10" t="s">
        <v>16</v>
      </c>
      <c r="C104" s="36" t="s">
        <v>274</v>
      </c>
      <c r="D104" s="27">
        <f>O104*N104+V104*U104+AC104*AB104+AJ104*AI104</f>
        <v>6255</v>
      </c>
      <c r="E104" s="27">
        <f>P104*N104+W104*U104+AD104*AB104+AK104*AI104</f>
        <v>6950</v>
      </c>
      <c r="F104" s="14">
        <f t="shared" si="31"/>
        <v>8131.5</v>
      </c>
      <c r="G104" s="15">
        <f t="shared" si="32"/>
        <v>9035</v>
      </c>
      <c r="H104" s="46" t="s">
        <v>603</v>
      </c>
      <c r="I104" s="151"/>
      <c r="J104" s="47" t="s">
        <v>795</v>
      </c>
      <c r="K104" s="128" t="str">
        <f>$A$101</f>
        <v>А.СТ-2</v>
      </c>
      <c r="L104" s="62" t="str">
        <f>$B$101</f>
        <v>Стеллаж средний широкий</v>
      </c>
      <c r="M104" s="62" t="str">
        <f>$C$101</f>
        <v>770х365х1215</v>
      </c>
      <c r="N104" s="62">
        <v>1</v>
      </c>
      <c r="O104" s="62">
        <f>$D$101</f>
        <v>3797</v>
      </c>
      <c r="P104" s="140">
        <f>$E$101</f>
        <v>4318</v>
      </c>
      <c r="R104" s="141" t="str">
        <f>$A$376</f>
        <v>А.Д-2 (L)</v>
      </c>
      <c r="S104" s="13" t="str">
        <f>$B$376</f>
        <v>Дверь средняя ЛДСП левая (для А.СТ-1, А.СУ-1, А.СТ-2, А.СУ-2)</v>
      </c>
      <c r="T104" s="13" t="str">
        <f>$C$376</f>
        <v>361х1151x18</v>
      </c>
      <c r="U104" s="13">
        <v>1</v>
      </c>
      <c r="V104" s="13">
        <f>$D$376</f>
        <v>1229</v>
      </c>
      <c r="W104" s="129">
        <f>$E$376</f>
        <v>1316</v>
      </c>
      <c r="Y104" s="141" t="str">
        <f>$A$377</f>
        <v>А.Д-2 (R)</v>
      </c>
      <c r="Z104" s="62" t="str">
        <f>$B$377</f>
        <v>Дверь средняя ЛДСП правая (для А.СТ-1, А.СУ-1, А.СТ-2, А.СУ-2)</v>
      </c>
      <c r="AA104" s="13" t="str">
        <f>$C$377</f>
        <v>361х1151x18</v>
      </c>
      <c r="AB104" s="62">
        <v>1</v>
      </c>
      <c r="AC104" s="13">
        <f>$D$377</f>
        <v>1229</v>
      </c>
      <c r="AD104" s="129">
        <f>$E$377</f>
        <v>1316</v>
      </c>
    </row>
    <row r="105" spans="1:30" ht="30.75" thickBot="1" x14ac:dyDescent="0.25">
      <c r="A105" s="35" t="s">
        <v>102</v>
      </c>
      <c r="B105" s="10" t="s">
        <v>17</v>
      </c>
      <c r="C105" s="36" t="s">
        <v>274</v>
      </c>
      <c r="D105" s="27">
        <f>O105*N105+V105*U105+AC105*AB105+AJ105*AI105</f>
        <v>7801</v>
      </c>
      <c r="E105" s="27">
        <f>P105*N105+W105*U105+AD105*AB105+AK105*AI105</f>
        <v>8322</v>
      </c>
      <c r="F105" s="14">
        <f t="shared" si="31"/>
        <v>10141.300000000001</v>
      </c>
      <c r="G105" s="15">
        <f t="shared" si="32"/>
        <v>10818.6</v>
      </c>
      <c r="H105" s="46" t="s">
        <v>604</v>
      </c>
      <c r="I105" s="151"/>
      <c r="J105" s="47" t="s">
        <v>796</v>
      </c>
      <c r="K105" s="130" t="str">
        <f>$A$101</f>
        <v>А.СТ-2</v>
      </c>
      <c r="L105" s="65" t="str">
        <f>$B$101</f>
        <v>Стеллаж средний широкий</v>
      </c>
      <c r="M105" s="65" t="str">
        <f>$C$101</f>
        <v>770х365х1215</v>
      </c>
      <c r="N105" s="65">
        <v>1</v>
      </c>
      <c r="O105" s="65">
        <f>$D$101</f>
        <v>3797</v>
      </c>
      <c r="P105" s="142">
        <f>$E$101</f>
        <v>4318</v>
      </c>
      <c r="R105" s="134" t="str">
        <f>$A$380</f>
        <v>А.С-2</v>
      </c>
      <c r="S105" s="19" t="str">
        <f>$B$380</f>
        <v>Дверь средняя стекло (для для А.СТ-1, А.СУ-1, А.СТ-2,А.СУ-2)</v>
      </c>
      <c r="T105" s="19" t="str">
        <f>$C$380</f>
        <v>361х1151x4</v>
      </c>
      <c r="U105" s="19">
        <v>2</v>
      </c>
      <c r="V105" s="19">
        <f>$D$380</f>
        <v>1624</v>
      </c>
      <c r="W105" s="131">
        <f>$E$380</f>
        <v>1624</v>
      </c>
      <c r="Y105" s="134" t="str">
        <f>$A$382</f>
        <v>А.С-2</v>
      </c>
      <c r="Z105" s="19" t="str">
        <f>$B$382</f>
        <v>Комплект фурнитуры для одного стекла</v>
      </c>
      <c r="AA105" s="19"/>
      <c r="AB105" s="19">
        <v>2</v>
      </c>
      <c r="AC105" s="19">
        <f>$D$382</f>
        <v>378</v>
      </c>
      <c r="AD105" s="131">
        <f>$E$382</f>
        <v>378</v>
      </c>
    </row>
    <row r="106" spans="1:30" ht="15.75" thickBot="1" x14ac:dyDescent="0.25">
      <c r="A106" s="414" t="s">
        <v>396</v>
      </c>
      <c r="B106" s="415"/>
      <c r="C106" s="415"/>
      <c r="D106" s="415"/>
      <c r="E106" s="415"/>
      <c r="F106" s="415"/>
      <c r="G106" s="416"/>
      <c r="H106" s="46"/>
      <c r="I106" s="151"/>
    </row>
    <row r="107" spans="1:30" ht="15.75" thickBot="1" x14ac:dyDescent="0.25">
      <c r="A107" s="35" t="s">
        <v>73</v>
      </c>
      <c r="B107" s="10" t="s">
        <v>20</v>
      </c>
      <c r="C107" s="36" t="s">
        <v>277</v>
      </c>
      <c r="D107" s="27">
        <f>D310</f>
        <v>3281</v>
      </c>
      <c r="E107" s="27">
        <f>E310</f>
        <v>3595</v>
      </c>
      <c r="F107" s="14">
        <f>D107*$I$2</f>
        <v>4265.3</v>
      </c>
      <c r="G107" s="15">
        <f>E107*$I$2</f>
        <v>4673.5</v>
      </c>
      <c r="H107" s="46" t="s">
        <v>538</v>
      </c>
      <c r="I107" s="151"/>
      <c r="J107" s="47" t="s">
        <v>737</v>
      </c>
      <c r="K107" s="138"/>
      <c r="L107" s="138"/>
      <c r="M107" s="138"/>
      <c r="N107" s="138"/>
      <c r="O107" s="138"/>
      <c r="P107" s="138"/>
    </row>
    <row r="108" spans="1:30" ht="30" x14ac:dyDescent="0.2">
      <c r="A108" s="35" t="s">
        <v>405</v>
      </c>
      <c r="B108" s="10" t="s">
        <v>413</v>
      </c>
      <c r="C108" s="36" t="s">
        <v>277</v>
      </c>
      <c r="D108" s="27">
        <f t="shared" ref="D108:D115" si="33">O108*N108+V108*U108+AC108*AB108+AJ108*AI108</f>
        <v>4299</v>
      </c>
      <c r="E108" s="27">
        <f t="shared" ref="E108:E115" si="34">P108*N108+W108*U108+AD108*AB108+AK108*AI108</f>
        <v>4708</v>
      </c>
      <c r="F108" s="14">
        <f t="shared" si="31"/>
        <v>5588.7</v>
      </c>
      <c r="G108" s="15">
        <f t="shared" si="32"/>
        <v>6120.4000000000005</v>
      </c>
      <c r="H108" s="46" t="s">
        <v>625</v>
      </c>
      <c r="I108" s="151"/>
      <c r="J108" s="47" t="s">
        <v>817</v>
      </c>
      <c r="K108" s="125" t="str">
        <f t="shared" ref="K108:K115" si="35">$A$107</f>
        <v>А.СУ-2</v>
      </c>
      <c r="L108" s="126" t="str">
        <f t="shared" ref="L108:L115" si="36">$B$107</f>
        <v>Стеллаж средний узкий</v>
      </c>
      <c r="M108" s="126" t="str">
        <f t="shared" ref="M108:M115" si="37">$C$107</f>
        <v>404х365х1215</v>
      </c>
      <c r="N108" s="126">
        <v>1</v>
      </c>
      <c r="O108" s="126">
        <f t="shared" ref="O108:O115" si="38">$D$107</f>
        <v>3281</v>
      </c>
      <c r="P108" s="139">
        <f t="shared" ref="P108:P115" si="39">$E$107</f>
        <v>3595</v>
      </c>
      <c r="R108" s="133" t="str">
        <f>$A$378</f>
        <v>А.Д-3 (L)</v>
      </c>
      <c r="S108" s="6" t="str">
        <f>$B$378</f>
        <v>Дверь низкая ЛДСП левая (для А.СТ-1, А.СУ-1, А.СТ-2, А.СТ-3, А.СУ-2, А.СУ-3)</v>
      </c>
      <c r="T108" s="6" t="str">
        <f>$C$378</f>
        <v>361х764x18</v>
      </c>
      <c r="U108" s="6">
        <v>1</v>
      </c>
      <c r="V108" s="6">
        <f>$D$378</f>
        <v>1018</v>
      </c>
      <c r="W108" s="127">
        <f>$E$378</f>
        <v>1113</v>
      </c>
    </row>
    <row r="109" spans="1:30" ht="30.75" thickBot="1" x14ac:dyDescent="0.25">
      <c r="A109" s="35" t="s">
        <v>412</v>
      </c>
      <c r="B109" s="10" t="s">
        <v>414</v>
      </c>
      <c r="C109" s="36" t="s">
        <v>277</v>
      </c>
      <c r="D109" s="27">
        <f t="shared" si="33"/>
        <v>4299</v>
      </c>
      <c r="E109" s="27">
        <f t="shared" si="34"/>
        <v>4708</v>
      </c>
      <c r="F109" s="14">
        <f>D109*$I$2</f>
        <v>5588.7</v>
      </c>
      <c r="G109" s="15">
        <f>E109*$I$2</f>
        <v>6120.4000000000005</v>
      </c>
      <c r="H109" s="46" t="s">
        <v>626</v>
      </c>
      <c r="I109" s="151"/>
      <c r="J109" s="47" t="s">
        <v>818</v>
      </c>
      <c r="K109" s="128" t="str">
        <f t="shared" si="35"/>
        <v>А.СУ-2</v>
      </c>
      <c r="L109" s="62" t="str">
        <f t="shared" si="36"/>
        <v>Стеллаж средний узкий</v>
      </c>
      <c r="M109" s="62" t="str">
        <f t="shared" si="37"/>
        <v>404х365х1215</v>
      </c>
      <c r="N109" s="62">
        <v>1</v>
      </c>
      <c r="O109" s="62">
        <f t="shared" si="38"/>
        <v>3281</v>
      </c>
      <c r="P109" s="140">
        <f t="shared" si="39"/>
        <v>3595</v>
      </c>
      <c r="R109" s="141" t="str">
        <f>$A$379</f>
        <v>А.Д-3 (R)</v>
      </c>
      <c r="S109" s="62" t="str">
        <f>$B$379</f>
        <v>Дверь низкая ЛДСП правая (для А.СТ-1, А.СУ-1, А.СТ-2, А.СТ-3, А.СУ-2, А.СУ-3)</v>
      </c>
      <c r="T109" s="13" t="str">
        <f>$C$379</f>
        <v>361х764x18</v>
      </c>
      <c r="U109" s="62">
        <v>1</v>
      </c>
      <c r="V109" s="13">
        <f>$D$379</f>
        <v>1018</v>
      </c>
      <c r="W109" s="129">
        <f>$E$379</f>
        <v>1113</v>
      </c>
    </row>
    <row r="110" spans="1:30" ht="30" x14ac:dyDescent="0.2">
      <c r="A110" s="35" t="s">
        <v>406</v>
      </c>
      <c r="B110" s="10" t="s">
        <v>415</v>
      </c>
      <c r="C110" s="36" t="s">
        <v>277</v>
      </c>
      <c r="D110" s="27">
        <f>O110*N110+V110*U110+AC110*AB110+AJ110*AI110</f>
        <v>4976</v>
      </c>
      <c r="E110" s="27">
        <f t="shared" si="34"/>
        <v>5290</v>
      </c>
      <c r="F110" s="14">
        <f t="shared" si="31"/>
        <v>6468.8</v>
      </c>
      <c r="G110" s="15">
        <f t="shared" si="32"/>
        <v>6877</v>
      </c>
      <c r="H110" s="46" t="s">
        <v>627</v>
      </c>
      <c r="I110" s="151"/>
      <c r="J110" s="47" t="s">
        <v>819</v>
      </c>
      <c r="K110" s="128" t="str">
        <f t="shared" si="35"/>
        <v>А.СУ-2</v>
      </c>
      <c r="L110" s="62" t="str">
        <f t="shared" si="36"/>
        <v>Стеллаж средний узкий</v>
      </c>
      <c r="M110" s="62" t="str">
        <f t="shared" si="37"/>
        <v>404х365х1215</v>
      </c>
      <c r="N110" s="62">
        <v>1</v>
      </c>
      <c r="O110" s="62">
        <f t="shared" si="38"/>
        <v>3281</v>
      </c>
      <c r="P110" s="140">
        <f t="shared" si="39"/>
        <v>3595</v>
      </c>
      <c r="R110" s="141" t="str">
        <f>$A$381</f>
        <v>А.С-3</v>
      </c>
      <c r="S110" s="13" t="str">
        <f>$B$381</f>
        <v>Дверь низкая стекло (для А.СТ-1, А.СТ-2, А.СТ-3, А.СУ-1, А.СУ-2, А.СУ-3)</v>
      </c>
      <c r="T110" s="13" t="str">
        <f>$C$381</f>
        <v>361х764x4</v>
      </c>
      <c r="U110" s="13">
        <v>1</v>
      </c>
      <c r="V110" s="13">
        <f>$D$381</f>
        <v>1317</v>
      </c>
      <c r="W110" s="129">
        <f>V110</f>
        <v>1317</v>
      </c>
      <c r="Y110" s="133" t="str">
        <f>$A$383</f>
        <v>А.С-3</v>
      </c>
      <c r="Z110" s="6" t="str">
        <f>$B$383</f>
        <v>Комплект фурнитуры для одного стекла</v>
      </c>
      <c r="AA110" s="6"/>
      <c r="AB110" s="6">
        <v>1</v>
      </c>
      <c r="AC110" s="6">
        <f>$D$383</f>
        <v>378</v>
      </c>
      <c r="AD110" s="127">
        <f>$E$383</f>
        <v>378</v>
      </c>
    </row>
    <row r="111" spans="1:30" ht="30.75" thickBot="1" x14ac:dyDescent="0.25">
      <c r="A111" s="35" t="s">
        <v>411</v>
      </c>
      <c r="B111" s="10" t="s">
        <v>416</v>
      </c>
      <c r="C111" s="36" t="s">
        <v>277</v>
      </c>
      <c r="D111" s="27">
        <f t="shared" si="33"/>
        <v>4976</v>
      </c>
      <c r="E111" s="27">
        <f t="shared" si="34"/>
        <v>5290</v>
      </c>
      <c r="F111" s="14">
        <f>D111*$I$2</f>
        <v>6468.8</v>
      </c>
      <c r="G111" s="15">
        <f>E111*$I$2</f>
        <v>6877</v>
      </c>
      <c r="H111" s="46" t="s">
        <v>581</v>
      </c>
      <c r="I111" s="151"/>
      <c r="J111" s="47" t="s">
        <v>820</v>
      </c>
      <c r="K111" s="128" t="str">
        <f t="shared" si="35"/>
        <v>А.СУ-2</v>
      </c>
      <c r="L111" s="62" t="str">
        <f t="shared" si="36"/>
        <v>Стеллаж средний узкий</v>
      </c>
      <c r="M111" s="62" t="str">
        <f t="shared" si="37"/>
        <v>404х365х1215</v>
      </c>
      <c r="N111" s="62">
        <v>1</v>
      </c>
      <c r="O111" s="62">
        <f t="shared" si="38"/>
        <v>3281</v>
      </c>
      <c r="P111" s="140">
        <f t="shared" si="39"/>
        <v>3595</v>
      </c>
      <c r="R111" s="141" t="str">
        <f>$A$381</f>
        <v>А.С-3</v>
      </c>
      <c r="S111" s="13" t="str">
        <f>$B$381</f>
        <v>Дверь низкая стекло (для А.СТ-1, А.СТ-2, А.СТ-3, А.СУ-1, А.СУ-2, А.СУ-3)</v>
      </c>
      <c r="T111" s="13" t="str">
        <f>$C$381</f>
        <v>361х764x4</v>
      </c>
      <c r="U111" s="13">
        <v>1</v>
      </c>
      <c r="V111" s="13">
        <f>$D$381</f>
        <v>1317</v>
      </c>
      <c r="W111" s="129">
        <f>V111</f>
        <v>1317</v>
      </c>
      <c r="Y111" s="134" t="str">
        <f>$A$383</f>
        <v>А.С-3</v>
      </c>
      <c r="Z111" s="19" t="str">
        <f>$B$383</f>
        <v>Комплект фурнитуры для одного стекла</v>
      </c>
      <c r="AA111" s="19"/>
      <c r="AB111" s="19">
        <v>1</v>
      </c>
      <c r="AC111" s="19">
        <f>$D$383</f>
        <v>378</v>
      </c>
      <c r="AD111" s="131">
        <f>$E$383</f>
        <v>378</v>
      </c>
    </row>
    <row r="112" spans="1:30" ht="30" x14ac:dyDescent="0.2">
      <c r="A112" s="35" t="s">
        <v>407</v>
      </c>
      <c r="B112" s="10" t="s">
        <v>417</v>
      </c>
      <c r="C112" s="36" t="s">
        <v>277</v>
      </c>
      <c r="D112" s="27">
        <f t="shared" si="33"/>
        <v>4510</v>
      </c>
      <c r="E112" s="27">
        <f t="shared" si="34"/>
        <v>4911</v>
      </c>
      <c r="F112" s="14">
        <f t="shared" si="31"/>
        <v>5863</v>
      </c>
      <c r="G112" s="15">
        <f t="shared" si="32"/>
        <v>6384.3</v>
      </c>
      <c r="H112" s="46" t="s">
        <v>582</v>
      </c>
      <c r="I112" s="151"/>
      <c r="J112" s="47" t="s">
        <v>821</v>
      </c>
      <c r="K112" s="128" t="str">
        <f t="shared" si="35"/>
        <v>А.СУ-2</v>
      </c>
      <c r="L112" s="62" t="str">
        <f t="shared" si="36"/>
        <v>Стеллаж средний узкий</v>
      </c>
      <c r="M112" s="62" t="str">
        <f t="shared" si="37"/>
        <v>404х365х1215</v>
      </c>
      <c r="N112" s="62">
        <v>1</v>
      </c>
      <c r="O112" s="62">
        <f t="shared" si="38"/>
        <v>3281</v>
      </c>
      <c r="P112" s="140">
        <f t="shared" si="39"/>
        <v>3595</v>
      </c>
      <c r="R112" s="141" t="str">
        <f>$A$376</f>
        <v>А.Д-2 (L)</v>
      </c>
      <c r="S112" s="13" t="str">
        <f>$B$376</f>
        <v>Дверь средняя ЛДСП левая (для А.СТ-1, А.СУ-1, А.СТ-2, А.СУ-2)</v>
      </c>
      <c r="T112" s="13" t="str">
        <f>$C$376</f>
        <v>361х1151x18</v>
      </c>
      <c r="U112" s="13">
        <v>1</v>
      </c>
      <c r="V112" s="13">
        <f>$D$376</f>
        <v>1229</v>
      </c>
      <c r="W112" s="129">
        <f>$E$376</f>
        <v>1316</v>
      </c>
    </row>
    <row r="113" spans="1:30" ht="30.75" thickBot="1" x14ac:dyDescent="0.25">
      <c r="A113" s="35" t="s">
        <v>410</v>
      </c>
      <c r="B113" s="10" t="s">
        <v>418</v>
      </c>
      <c r="C113" s="36" t="s">
        <v>277</v>
      </c>
      <c r="D113" s="27">
        <f t="shared" si="33"/>
        <v>4510</v>
      </c>
      <c r="E113" s="27">
        <f t="shared" si="34"/>
        <v>4911</v>
      </c>
      <c r="F113" s="14">
        <f>D113*$I$2</f>
        <v>5863</v>
      </c>
      <c r="G113" s="15">
        <f>E113*$I$2</f>
        <v>6384.3</v>
      </c>
      <c r="H113" s="46" t="s">
        <v>583</v>
      </c>
      <c r="I113" s="151"/>
      <c r="J113" s="47" t="s">
        <v>822</v>
      </c>
      <c r="K113" s="128" t="str">
        <f t="shared" si="35"/>
        <v>А.СУ-2</v>
      </c>
      <c r="L113" s="62" t="str">
        <f t="shared" si="36"/>
        <v>Стеллаж средний узкий</v>
      </c>
      <c r="M113" s="62" t="str">
        <f t="shared" si="37"/>
        <v>404х365х1215</v>
      </c>
      <c r="N113" s="62">
        <v>1</v>
      </c>
      <c r="O113" s="62">
        <f t="shared" si="38"/>
        <v>3281</v>
      </c>
      <c r="P113" s="140">
        <f t="shared" si="39"/>
        <v>3595</v>
      </c>
      <c r="R113" s="141" t="str">
        <f>$A$377</f>
        <v>А.Д-2 (R)</v>
      </c>
      <c r="S113" s="62" t="str">
        <f>$B$377</f>
        <v>Дверь средняя ЛДСП правая (для А.СТ-1, А.СУ-1, А.СТ-2, А.СУ-2)</v>
      </c>
      <c r="T113" s="13" t="str">
        <f>$C$377</f>
        <v>361х1151x18</v>
      </c>
      <c r="U113" s="62">
        <v>1</v>
      </c>
      <c r="V113" s="13">
        <f>$D$377</f>
        <v>1229</v>
      </c>
      <c r="W113" s="129">
        <f>$E$377</f>
        <v>1316</v>
      </c>
    </row>
    <row r="114" spans="1:30" ht="30" x14ac:dyDescent="0.2">
      <c r="A114" s="35" t="s">
        <v>408</v>
      </c>
      <c r="B114" s="10" t="s">
        <v>419</v>
      </c>
      <c r="C114" s="36" t="s">
        <v>277</v>
      </c>
      <c r="D114" s="27">
        <f>O114*N114+V114*U114+AC114*AB114+AJ114*AI114</f>
        <v>5283</v>
      </c>
      <c r="E114" s="27">
        <f t="shared" si="34"/>
        <v>5597</v>
      </c>
      <c r="F114" s="14">
        <f t="shared" si="31"/>
        <v>6867.9000000000005</v>
      </c>
      <c r="G114" s="15">
        <f t="shared" si="32"/>
        <v>7276.1</v>
      </c>
      <c r="H114" s="46" t="s">
        <v>584</v>
      </c>
      <c r="I114" s="151"/>
      <c r="J114" s="47" t="s">
        <v>823</v>
      </c>
      <c r="K114" s="128" t="str">
        <f t="shared" si="35"/>
        <v>А.СУ-2</v>
      </c>
      <c r="L114" s="62" t="str">
        <f t="shared" si="36"/>
        <v>Стеллаж средний узкий</v>
      </c>
      <c r="M114" s="62" t="str">
        <f t="shared" si="37"/>
        <v>404х365х1215</v>
      </c>
      <c r="N114" s="62">
        <v>1</v>
      </c>
      <c r="O114" s="62">
        <f t="shared" si="38"/>
        <v>3281</v>
      </c>
      <c r="P114" s="140">
        <f t="shared" si="39"/>
        <v>3595</v>
      </c>
      <c r="R114" s="141" t="str">
        <f>$A$380</f>
        <v>А.С-2</v>
      </c>
      <c r="S114" s="13" t="str">
        <f>$B$380</f>
        <v>Дверь средняя стекло (для для А.СТ-1, А.СУ-1, А.СТ-2,А.СУ-2)</v>
      </c>
      <c r="T114" s="13" t="str">
        <f>$C$380</f>
        <v>361х1151x4</v>
      </c>
      <c r="U114" s="13">
        <v>1</v>
      </c>
      <c r="V114" s="13">
        <f>$D$380</f>
        <v>1624</v>
      </c>
      <c r="W114" s="129">
        <f>V114</f>
        <v>1624</v>
      </c>
      <c r="Y114" s="133" t="str">
        <f>$A$382</f>
        <v>А.С-2</v>
      </c>
      <c r="Z114" s="6" t="str">
        <f>$B$382</f>
        <v>Комплект фурнитуры для одного стекла</v>
      </c>
      <c r="AA114" s="6"/>
      <c r="AB114" s="6">
        <v>1</v>
      </c>
      <c r="AC114" s="6">
        <f>$D$382</f>
        <v>378</v>
      </c>
      <c r="AD114" s="127">
        <f>$E$382</f>
        <v>378</v>
      </c>
    </row>
    <row r="115" spans="1:30" ht="30.75" thickBot="1" x14ac:dyDescent="0.25">
      <c r="A115" s="35" t="s">
        <v>409</v>
      </c>
      <c r="B115" s="10" t="s">
        <v>420</v>
      </c>
      <c r="C115" s="36" t="s">
        <v>277</v>
      </c>
      <c r="D115" s="27">
        <f t="shared" si="33"/>
        <v>5283</v>
      </c>
      <c r="E115" s="27">
        <f t="shared" si="34"/>
        <v>5597</v>
      </c>
      <c r="F115" s="14">
        <f>D115*$I$2</f>
        <v>6867.9000000000005</v>
      </c>
      <c r="G115" s="15">
        <f>E115*$I$2</f>
        <v>7276.1</v>
      </c>
      <c r="H115" s="46" t="s">
        <v>585</v>
      </c>
      <c r="I115" s="151"/>
      <c r="J115" s="47" t="s">
        <v>824</v>
      </c>
      <c r="K115" s="130" t="str">
        <f t="shared" si="35"/>
        <v>А.СУ-2</v>
      </c>
      <c r="L115" s="65" t="str">
        <f t="shared" si="36"/>
        <v>Стеллаж средний узкий</v>
      </c>
      <c r="M115" s="65" t="str">
        <f t="shared" si="37"/>
        <v>404х365х1215</v>
      </c>
      <c r="N115" s="65">
        <v>1</v>
      </c>
      <c r="O115" s="65">
        <f t="shared" si="38"/>
        <v>3281</v>
      </c>
      <c r="P115" s="142">
        <f t="shared" si="39"/>
        <v>3595</v>
      </c>
      <c r="R115" s="134" t="str">
        <f>$A$380</f>
        <v>А.С-2</v>
      </c>
      <c r="S115" s="19" t="str">
        <f>$B$380</f>
        <v>Дверь средняя стекло (для для А.СТ-1, А.СУ-1, А.СТ-2,А.СУ-2)</v>
      </c>
      <c r="T115" s="19" t="str">
        <f>$C$380</f>
        <v>361х1151x4</v>
      </c>
      <c r="U115" s="19">
        <v>1</v>
      </c>
      <c r="V115" s="19">
        <f>$D$380</f>
        <v>1624</v>
      </c>
      <c r="W115" s="131">
        <f>V115</f>
        <v>1624</v>
      </c>
      <c r="Y115" s="134" t="str">
        <f>$A$382</f>
        <v>А.С-2</v>
      </c>
      <c r="Z115" s="19" t="str">
        <f>$B$382</f>
        <v>Комплект фурнитуры для одного стекла</v>
      </c>
      <c r="AA115" s="19"/>
      <c r="AB115" s="19">
        <v>1</v>
      </c>
      <c r="AC115" s="19">
        <f>$D$382</f>
        <v>378</v>
      </c>
      <c r="AD115" s="131">
        <f>$E$382</f>
        <v>378</v>
      </c>
    </row>
    <row r="116" spans="1:30" ht="15.75" thickBot="1" x14ac:dyDescent="0.25">
      <c r="A116" s="414" t="s">
        <v>397</v>
      </c>
      <c r="B116" s="415"/>
      <c r="C116" s="415"/>
      <c r="D116" s="415"/>
      <c r="E116" s="415"/>
      <c r="F116" s="415"/>
      <c r="G116" s="416"/>
      <c r="H116" s="46"/>
      <c r="I116" s="151"/>
    </row>
    <row r="117" spans="1:30" ht="15.75" thickBot="1" x14ac:dyDescent="0.25">
      <c r="A117" s="35" t="s">
        <v>681</v>
      </c>
      <c r="B117" s="10" t="s">
        <v>19</v>
      </c>
      <c r="C117" s="36" t="s">
        <v>275</v>
      </c>
      <c r="D117" s="27">
        <f>D320</f>
        <v>2994</v>
      </c>
      <c r="E117" s="27">
        <f>E320</f>
        <v>3293</v>
      </c>
      <c r="F117" s="14">
        <f>D117*$I$2</f>
        <v>3892.2000000000003</v>
      </c>
      <c r="G117" s="15">
        <f>E117*$I$2</f>
        <v>4280.9000000000005</v>
      </c>
      <c r="H117" s="46" t="s">
        <v>664</v>
      </c>
      <c r="I117" s="151"/>
      <c r="J117" s="47" t="s">
        <v>736</v>
      </c>
      <c r="K117" s="138"/>
      <c r="M117" s="138"/>
      <c r="O117" s="138"/>
      <c r="P117" s="138"/>
    </row>
    <row r="118" spans="1:30" ht="30.75" thickBot="1" x14ac:dyDescent="0.25">
      <c r="A118" s="35" t="s">
        <v>103</v>
      </c>
      <c r="B118" s="10" t="s">
        <v>30</v>
      </c>
      <c r="C118" s="36" t="s">
        <v>275</v>
      </c>
      <c r="D118" s="27">
        <f>O118*N118+V118*U118+AC118*AB118+AJ118*AI118</f>
        <v>5030</v>
      </c>
      <c r="E118" s="27">
        <f>P118*N118+W118*U118+AD118*AB118+AK118*AI118</f>
        <v>5519</v>
      </c>
      <c r="F118" s="14">
        <f t="shared" si="31"/>
        <v>6539</v>
      </c>
      <c r="G118" s="15">
        <f t="shared" si="32"/>
        <v>7174.7</v>
      </c>
      <c r="H118" s="46" t="s">
        <v>605</v>
      </c>
      <c r="I118" s="151"/>
      <c r="J118" s="47" t="s">
        <v>797</v>
      </c>
      <c r="K118" s="125" t="str">
        <f>$A$320</f>
        <v>А.СТ-3</v>
      </c>
      <c r="L118" s="126" t="str">
        <f>$B$320</f>
        <v>Стеллаж низкий широкий</v>
      </c>
      <c r="M118" s="126" t="str">
        <f>$C$320</f>
        <v>770х365х828</v>
      </c>
      <c r="N118" s="126">
        <v>1</v>
      </c>
      <c r="O118" s="126">
        <f>$D$320</f>
        <v>2994</v>
      </c>
      <c r="P118" s="139">
        <f>$E$320</f>
        <v>3293</v>
      </c>
      <c r="R118" s="133" t="str">
        <f>$A$378</f>
        <v>А.Д-3 (L)</v>
      </c>
      <c r="S118" s="6" t="str">
        <f>$B$378</f>
        <v>Дверь низкая ЛДСП левая (для А.СТ-1, А.СУ-1, А.СТ-2, А.СТ-3, А.СУ-2, А.СУ-3)</v>
      </c>
      <c r="T118" s="6" t="str">
        <f>$C$378</f>
        <v>361х764x18</v>
      </c>
      <c r="U118" s="6"/>
      <c r="V118" s="6">
        <f>$D$378</f>
        <v>1018</v>
      </c>
      <c r="W118" s="127">
        <f>$E$378</f>
        <v>1113</v>
      </c>
      <c r="Y118" s="135" t="str">
        <f>$A$379</f>
        <v>А.Д-3 (R)</v>
      </c>
      <c r="Z118" s="143" t="str">
        <f>$B$379</f>
        <v>Дверь низкая ЛДСП правая (для А.СТ-1, А.СУ-1, А.СТ-2, А.СТ-3, А.СУ-2, А.СУ-3)</v>
      </c>
      <c r="AA118" s="136" t="str">
        <f>$C$379</f>
        <v>361х764x18</v>
      </c>
      <c r="AB118" s="143">
        <v>2</v>
      </c>
      <c r="AC118" s="136">
        <f>$D$379</f>
        <v>1018</v>
      </c>
      <c r="AD118" s="137">
        <f>$E$379</f>
        <v>1113</v>
      </c>
    </row>
    <row r="119" spans="1:30" ht="30.75" thickBot="1" x14ac:dyDescent="0.25">
      <c r="A119" s="35" t="s">
        <v>104</v>
      </c>
      <c r="B119" s="10" t="s">
        <v>31</v>
      </c>
      <c r="C119" s="36" t="s">
        <v>275</v>
      </c>
      <c r="D119" s="27">
        <f>O119*N119+V119*U119+AC119*AB119+AJ119*AI119</f>
        <v>6384</v>
      </c>
      <c r="E119" s="27">
        <f>P119*N119+W119*U119+AD119*AB119+AK119*AI119</f>
        <v>6683</v>
      </c>
      <c r="F119" s="14">
        <f t="shared" si="31"/>
        <v>8299.2000000000007</v>
      </c>
      <c r="G119" s="15">
        <f t="shared" si="32"/>
        <v>8687.9</v>
      </c>
      <c r="H119" s="46" t="s">
        <v>606</v>
      </c>
      <c r="I119" s="151"/>
      <c r="J119" s="47" t="s">
        <v>798</v>
      </c>
      <c r="K119" s="130" t="str">
        <f>$A$320</f>
        <v>А.СТ-3</v>
      </c>
      <c r="L119" s="65" t="str">
        <f>$B$320</f>
        <v>Стеллаж низкий широкий</v>
      </c>
      <c r="M119" s="65" t="str">
        <f>$C$320</f>
        <v>770х365х828</v>
      </c>
      <c r="N119" s="65">
        <v>1</v>
      </c>
      <c r="O119" s="65">
        <f>$D$320</f>
        <v>2994</v>
      </c>
      <c r="P119" s="142">
        <f>$E$320</f>
        <v>3293</v>
      </c>
      <c r="R119" s="134" t="str">
        <f>$A$381</f>
        <v>А.С-3</v>
      </c>
      <c r="S119" s="19" t="str">
        <f>$B$381</f>
        <v>Дверь низкая стекло (для А.СТ-1, А.СТ-2, А.СТ-3, А.СУ-1, А.СУ-2, А.СУ-3)</v>
      </c>
      <c r="T119" s="19" t="str">
        <f>$C$381</f>
        <v>361х764x4</v>
      </c>
      <c r="U119" s="19">
        <v>2</v>
      </c>
      <c r="V119" s="19">
        <f>$D$381</f>
        <v>1317</v>
      </c>
      <c r="W119" s="131">
        <f>V119</f>
        <v>1317</v>
      </c>
      <c r="Y119" s="134" t="str">
        <f>$A$383</f>
        <v>А.С-3</v>
      </c>
      <c r="Z119" s="19" t="str">
        <f>$B$383</f>
        <v>Комплект фурнитуры для одного стекла</v>
      </c>
      <c r="AA119" s="19"/>
      <c r="AB119" s="19">
        <v>2</v>
      </c>
      <c r="AC119" s="19">
        <f>$D$383</f>
        <v>378</v>
      </c>
      <c r="AD119" s="131">
        <f>$E$383</f>
        <v>378</v>
      </c>
    </row>
    <row r="120" spans="1:30" ht="15.75" thickBot="1" x14ac:dyDescent="0.25">
      <c r="A120" s="414" t="s">
        <v>398</v>
      </c>
      <c r="B120" s="415"/>
      <c r="C120" s="415"/>
      <c r="D120" s="415"/>
      <c r="E120" s="415"/>
      <c r="F120" s="415"/>
      <c r="G120" s="416"/>
      <c r="H120" s="46"/>
      <c r="I120" s="151"/>
    </row>
    <row r="121" spans="1:30" ht="15.75" thickBot="1" x14ac:dyDescent="0.25">
      <c r="A121" s="35" t="s">
        <v>74</v>
      </c>
      <c r="B121" s="10" t="s">
        <v>21</v>
      </c>
      <c r="C121" s="36" t="s">
        <v>278</v>
      </c>
      <c r="D121" s="27">
        <f>D324</f>
        <v>2551</v>
      </c>
      <c r="E121" s="27">
        <f>E324</f>
        <v>2782</v>
      </c>
      <c r="F121" s="14">
        <f>D121*$I$2</f>
        <v>3316.3</v>
      </c>
      <c r="G121" s="15">
        <f>E121*$I$2</f>
        <v>3616.6</v>
      </c>
      <c r="H121" s="46" t="s">
        <v>539</v>
      </c>
      <c r="I121" s="151"/>
      <c r="J121" s="47" t="s">
        <v>738</v>
      </c>
      <c r="K121" s="138"/>
      <c r="M121" s="138"/>
      <c r="O121" s="138"/>
      <c r="P121" s="138"/>
    </row>
    <row r="122" spans="1:30" ht="30" x14ac:dyDescent="0.2">
      <c r="A122" s="35" t="s">
        <v>425</v>
      </c>
      <c r="B122" s="10" t="s">
        <v>421</v>
      </c>
      <c r="C122" s="36" t="s">
        <v>278</v>
      </c>
      <c r="D122" s="27">
        <f>O122*N122+V122*U122+AC122*AB122+AJ122*AI122</f>
        <v>3569</v>
      </c>
      <c r="E122" s="27">
        <f>P122*N122+W122*U122+AD122*AB122+AK122*AI122</f>
        <v>3895</v>
      </c>
      <c r="F122" s="14">
        <f t="shared" si="31"/>
        <v>4639.7</v>
      </c>
      <c r="G122" s="15">
        <f t="shared" si="32"/>
        <v>5063.5</v>
      </c>
      <c r="H122" s="46" t="s">
        <v>586</v>
      </c>
      <c r="I122" s="151"/>
      <c r="J122" s="47" t="s">
        <v>825</v>
      </c>
      <c r="K122" s="125" t="str">
        <f>$A$324</f>
        <v>А.СУ-3</v>
      </c>
      <c r="L122" s="126" t="str">
        <f>$B$324</f>
        <v>Стеллаж низкий узкий</v>
      </c>
      <c r="M122" s="126" t="str">
        <f>$C$324</f>
        <v>404х365х828</v>
      </c>
      <c r="N122" s="126">
        <v>1</v>
      </c>
      <c r="O122" s="126">
        <f>$D$324</f>
        <v>2551</v>
      </c>
      <c r="P122" s="139">
        <f>$E$324</f>
        <v>2782</v>
      </c>
      <c r="R122" s="133" t="str">
        <f>$A$378</f>
        <v>А.Д-3 (L)</v>
      </c>
      <c r="S122" s="6" t="str">
        <f>$B$378</f>
        <v>Дверь низкая ЛДСП левая (для А.СТ-1, А.СУ-1, А.СТ-2, А.СТ-3, А.СУ-2, А.СУ-3)</v>
      </c>
      <c r="T122" s="6" t="str">
        <f>$C$378</f>
        <v>361х764x18</v>
      </c>
      <c r="U122" s="6">
        <v>1</v>
      </c>
      <c r="V122" s="6">
        <f>$D$378</f>
        <v>1018</v>
      </c>
      <c r="W122" s="127">
        <f>$E$378</f>
        <v>1113</v>
      </c>
    </row>
    <row r="123" spans="1:30" ht="30.75" thickBot="1" x14ac:dyDescent="0.25">
      <c r="A123" s="35" t="s">
        <v>427</v>
      </c>
      <c r="B123" s="10" t="s">
        <v>422</v>
      </c>
      <c r="C123" s="36" t="s">
        <v>278</v>
      </c>
      <c r="D123" s="27">
        <f>O123*N123+V123*U123+AC123*AB123+AJ123*AI123</f>
        <v>3569</v>
      </c>
      <c r="E123" s="27">
        <f>P123*N123+W123*U123+AD123*AB123+AK123*AI123</f>
        <v>3895</v>
      </c>
      <c r="F123" s="14">
        <f>D123*$I$2</f>
        <v>4639.7</v>
      </c>
      <c r="G123" s="15">
        <f>E123*$I$2</f>
        <v>5063.5</v>
      </c>
      <c r="H123" s="46" t="s">
        <v>587</v>
      </c>
      <c r="I123" s="151"/>
      <c r="J123" s="47" t="s">
        <v>826</v>
      </c>
      <c r="K123" s="128" t="str">
        <f>$A$324</f>
        <v>А.СУ-3</v>
      </c>
      <c r="L123" s="62" t="str">
        <f>$B$324</f>
        <v>Стеллаж низкий узкий</v>
      </c>
      <c r="M123" s="62" t="str">
        <f>$C$324</f>
        <v>404х365х828</v>
      </c>
      <c r="N123" s="62">
        <v>1</v>
      </c>
      <c r="O123" s="62">
        <f>$D$324</f>
        <v>2551</v>
      </c>
      <c r="P123" s="140">
        <f>$E$324</f>
        <v>2782</v>
      </c>
      <c r="R123" s="141" t="str">
        <f>$A$379</f>
        <v>А.Д-3 (R)</v>
      </c>
      <c r="S123" s="62" t="str">
        <f>$B$379</f>
        <v>Дверь низкая ЛДСП правая (для А.СТ-1, А.СУ-1, А.СТ-2, А.СТ-3, А.СУ-2, А.СУ-3)</v>
      </c>
      <c r="T123" s="13" t="str">
        <f>$C$379</f>
        <v>361х764x18</v>
      </c>
      <c r="U123" s="62">
        <v>1</v>
      </c>
      <c r="V123" s="13">
        <f>$D$379</f>
        <v>1018</v>
      </c>
      <c r="W123" s="129">
        <f>$E$379</f>
        <v>1113</v>
      </c>
    </row>
    <row r="124" spans="1:30" ht="30" x14ac:dyDescent="0.2">
      <c r="A124" s="35" t="s">
        <v>426</v>
      </c>
      <c r="B124" s="10" t="s">
        <v>423</v>
      </c>
      <c r="C124" s="36" t="s">
        <v>278</v>
      </c>
      <c r="D124" s="27">
        <f>O124*N124+V124*U124+AC124*AB124+AJ124*AI124</f>
        <v>4246</v>
      </c>
      <c r="E124" s="27">
        <f>P124*N124+W124*U124+AD124*AB124+AK124*AI124</f>
        <v>4477</v>
      </c>
      <c r="F124" s="14">
        <f t="shared" si="31"/>
        <v>5519.8</v>
      </c>
      <c r="G124" s="15">
        <f t="shared" si="32"/>
        <v>5820.1</v>
      </c>
      <c r="H124" s="46" t="s">
        <v>588</v>
      </c>
      <c r="I124" s="151"/>
      <c r="J124" s="47" t="s">
        <v>827</v>
      </c>
      <c r="K124" s="128" t="str">
        <f>$A$324</f>
        <v>А.СУ-3</v>
      </c>
      <c r="L124" s="62" t="str">
        <f>$B$324</f>
        <v>Стеллаж низкий узкий</v>
      </c>
      <c r="M124" s="62" t="str">
        <f>$C$324</f>
        <v>404х365х828</v>
      </c>
      <c r="N124" s="62">
        <v>1</v>
      </c>
      <c r="O124" s="62">
        <f>$D$324</f>
        <v>2551</v>
      </c>
      <c r="P124" s="140">
        <f>$E$324</f>
        <v>2782</v>
      </c>
      <c r="R124" s="141" t="str">
        <f>$A$381</f>
        <v>А.С-3</v>
      </c>
      <c r="S124" s="13" t="str">
        <f>$B$381</f>
        <v>Дверь низкая стекло (для А.СТ-1, А.СТ-2, А.СТ-3, А.СУ-1, А.СУ-2, А.СУ-3)</v>
      </c>
      <c r="T124" s="13" t="str">
        <f>$C$381</f>
        <v>361х764x4</v>
      </c>
      <c r="U124" s="13">
        <v>1</v>
      </c>
      <c r="V124" s="13">
        <f>$D$381</f>
        <v>1317</v>
      </c>
      <c r="W124" s="129">
        <f>V124</f>
        <v>1317</v>
      </c>
      <c r="X124" s="138"/>
      <c r="Y124" s="133" t="str">
        <f>$A$383</f>
        <v>А.С-3</v>
      </c>
      <c r="Z124" s="6" t="str">
        <f>$B$383</f>
        <v>Комплект фурнитуры для одного стекла</v>
      </c>
      <c r="AA124" s="6"/>
      <c r="AB124" s="6">
        <v>1</v>
      </c>
      <c r="AC124" s="6">
        <f>$D$383</f>
        <v>378</v>
      </c>
      <c r="AD124" s="127">
        <f>$E$383</f>
        <v>378</v>
      </c>
    </row>
    <row r="125" spans="1:30" ht="30.75" thickBot="1" x14ac:dyDescent="0.25">
      <c r="A125" s="35" t="s">
        <v>428</v>
      </c>
      <c r="B125" s="10" t="s">
        <v>424</v>
      </c>
      <c r="C125" s="36" t="s">
        <v>278</v>
      </c>
      <c r="D125" s="27">
        <f>O125*N125+V125*U125+AC125*AB125+AJ125*AI125</f>
        <v>4246</v>
      </c>
      <c r="E125" s="27">
        <f>P125*N125+W125*U125+AD125*AB125+AK125*AI125</f>
        <v>4477</v>
      </c>
      <c r="F125" s="14">
        <f>D125*$I$2</f>
        <v>5519.8</v>
      </c>
      <c r="G125" s="15">
        <f>E125*$I$2</f>
        <v>5820.1</v>
      </c>
      <c r="H125" s="46" t="s">
        <v>589</v>
      </c>
      <c r="I125" s="151"/>
      <c r="J125" s="47" t="s">
        <v>828</v>
      </c>
      <c r="K125" s="130" t="str">
        <f>$A$324</f>
        <v>А.СУ-3</v>
      </c>
      <c r="L125" s="65" t="str">
        <f>$B$324</f>
        <v>Стеллаж низкий узкий</v>
      </c>
      <c r="M125" s="65" t="str">
        <f>$C$324</f>
        <v>404х365х828</v>
      </c>
      <c r="N125" s="65">
        <v>1</v>
      </c>
      <c r="O125" s="65">
        <f>$D$324</f>
        <v>2551</v>
      </c>
      <c r="P125" s="142">
        <f>$E$324</f>
        <v>2782</v>
      </c>
      <c r="R125" s="134" t="str">
        <f>$A$381</f>
        <v>А.С-3</v>
      </c>
      <c r="S125" s="19" t="str">
        <f>$B$381</f>
        <v>Дверь низкая стекло (для А.СТ-1, А.СТ-2, А.СТ-3, А.СУ-1, А.СУ-2, А.СУ-3)</v>
      </c>
      <c r="T125" s="19" t="str">
        <f>$C$381</f>
        <v>361х764x4</v>
      </c>
      <c r="U125" s="19">
        <v>1</v>
      </c>
      <c r="V125" s="19">
        <f>$D$381</f>
        <v>1317</v>
      </c>
      <c r="W125" s="131">
        <f>V125</f>
        <v>1317</v>
      </c>
      <c r="X125" s="138"/>
      <c r="Y125" s="134" t="str">
        <f>$A$383</f>
        <v>А.С-3</v>
      </c>
      <c r="Z125" s="19" t="str">
        <f>$B$383</f>
        <v>Комплект фурнитуры для одного стекла</v>
      </c>
      <c r="AA125" s="19"/>
      <c r="AB125" s="19">
        <v>1</v>
      </c>
      <c r="AC125" s="19">
        <f>$D$383</f>
        <v>378</v>
      </c>
      <c r="AD125" s="131">
        <f>$E$383</f>
        <v>378</v>
      </c>
    </row>
    <row r="126" spans="1:30" ht="15.75" thickBot="1" x14ac:dyDescent="0.25">
      <c r="A126" s="414" t="s">
        <v>374</v>
      </c>
      <c r="B126" s="415"/>
      <c r="C126" s="415"/>
      <c r="D126" s="415"/>
      <c r="E126" s="415"/>
      <c r="F126" s="415"/>
      <c r="G126" s="416"/>
      <c r="H126" s="46"/>
      <c r="I126" s="151"/>
    </row>
    <row r="127" spans="1:30" x14ac:dyDescent="0.2">
      <c r="A127" s="35" t="s">
        <v>128</v>
      </c>
      <c r="B127" s="10" t="s">
        <v>45</v>
      </c>
      <c r="C127" s="36" t="s">
        <v>113</v>
      </c>
      <c r="D127" s="27">
        <v>1840</v>
      </c>
      <c r="E127" s="27">
        <v>2109</v>
      </c>
      <c r="F127" s="14">
        <f t="shared" si="31"/>
        <v>2392</v>
      </c>
      <c r="G127" s="15">
        <f t="shared" si="32"/>
        <v>2741.7000000000003</v>
      </c>
      <c r="H127" s="46" t="s">
        <v>495</v>
      </c>
      <c r="I127" s="151"/>
      <c r="J127" s="47" t="s">
        <v>721</v>
      </c>
    </row>
    <row r="128" spans="1:30" x14ac:dyDescent="0.2">
      <c r="A128" s="35" t="s">
        <v>129</v>
      </c>
      <c r="B128" s="10" t="s">
        <v>45</v>
      </c>
      <c r="C128" s="36" t="s">
        <v>114</v>
      </c>
      <c r="D128" s="27">
        <v>2105</v>
      </c>
      <c r="E128" s="27">
        <v>2394</v>
      </c>
      <c r="F128" s="14">
        <f t="shared" si="31"/>
        <v>2736.5</v>
      </c>
      <c r="G128" s="15">
        <f t="shared" si="32"/>
        <v>3112.2000000000003</v>
      </c>
      <c r="H128" s="46" t="s">
        <v>496</v>
      </c>
      <c r="I128" s="151"/>
      <c r="J128" s="47" t="s">
        <v>722</v>
      </c>
    </row>
    <row r="129" spans="1:10" x14ac:dyDescent="0.2">
      <c r="A129" s="35" t="s">
        <v>130</v>
      </c>
      <c r="B129" s="10" t="s">
        <v>45</v>
      </c>
      <c r="C129" s="36" t="s">
        <v>115</v>
      </c>
      <c r="D129" s="27">
        <v>2368</v>
      </c>
      <c r="E129" s="27">
        <v>2628</v>
      </c>
      <c r="F129" s="14">
        <f t="shared" si="31"/>
        <v>3078.4</v>
      </c>
      <c r="G129" s="15">
        <f t="shared" si="32"/>
        <v>3416.4</v>
      </c>
      <c r="H129" s="46" t="s">
        <v>497</v>
      </c>
      <c r="I129" s="151"/>
      <c r="J129" s="47" t="s">
        <v>723</v>
      </c>
    </row>
    <row r="130" spans="1:10" x14ac:dyDescent="0.2">
      <c r="A130" s="35" t="s">
        <v>131</v>
      </c>
      <c r="B130" s="10" t="s">
        <v>45</v>
      </c>
      <c r="C130" s="36" t="s">
        <v>116</v>
      </c>
      <c r="D130" s="27">
        <v>2568</v>
      </c>
      <c r="E130" s="27">
        <v>2832</v>
      </c>
      <c r="F130" s="14">
        <f t="shared" ref="F130:F161" si="40">D130*$I$2</f>
        <v>3338.4</v>
      </c>
      <c r="G130" s="15">
        <f t="shared" si="32"/>
        <v>3681.6</v>
      </c>
      <c r="H130" s="46" t="s">
        <v>498</v>
      </c>
      <c r="I130" s="151"/>
      <c r="J130" s="47" t="s">
        <v>724</v>
      </c>
    </row>
    <row r="131" spans="1:10" x14ac:dyDescent="0.2">
      <c r="A131" s="35" t="s">
        <v>146</v>
      </c>
      <c r="B131" s="10" t="s">
        <v>142</v>
      </c>
      <c r="C131" s="36" t="s">
        <v>141</v>
      </c>
      <c r="D131" s="27">
        <v>1315</v>
      </c>
      <c r="E131" s="27">
        <v>1502</v>
      </c>
      <c r="F131" s="14">
        <f t="shared" ref="F131:G134" si="41">D131*$I$2</f>
        <v>1709.5</v>
      </c>
      <c r="G131" s="15">
        <f t="shared" si="41"/>
        <v>1952.6000000000001</v>
      </c>
      <c r="H131" s="46" t="s">
        <v>500</v>
      </c>
      <c r="I131" s="151"/>
      <c r="J131" s="47" t="s">
        <v>725</v>
      </c>
    </row>
    <row r="132" spans="1:10" x14ac:dyDescent="0.2">
      <c r="A132" s="35" t="s">
        <v>143</v>
      </c>
      <c r="B132" s="10" t="s">
        <v>44</v>
      </c>
      <c r="C132" s="36" t="s">
        <v>144</v>
      </c>
      <c r="D132" s="27">
        <v>2312</v>
      </c>
      <c r="E132" s="27">
        <v>2722</v>
      </c>
      <c r="F132" s="14">
        <f t="shared" si="41"/>
        <v>3005.6</v>
      </c>
      <c r="G132" s="15">
        <f t="shared" si="41"/>
        <v>3538.6</v>
      </c>
      <c r="H132" s="46" t="s">
        <v>503</v>
      </c>
      <c r="I132" s="151"/>
      <c r="J132" s="47" t="s">
        <v>728</v>
      </c>
    </row>
    <row r="133" spans="1:10" x14ac:dyDescent="0.2">
      <c r="A133" s="35" t="s">
        <v>145</v>
      </c>
      <c r="B133" s="10" t="s">
        <v>47</v>
      </c>
      <c r="C133" s="36" t="s">
        <v>268</v>
      </c>
      <c r="D133" s="27">
        <v>1066</v>
      </c>
      <c r="E133" s="27">
        <v>1157</v>
      </c>
      <c r="F133" s="14">
        <f t="shared" si="41"/>
        <v>1385.8</v>
      </c>
      <c r="G133" s="15">
        <f t="shared" si="41"/>
        <v>1504.1000000000001</v>
      </c>
      <c r="H133" s="46" t="s">
        <v>499</v>
      </c>
      <c r="I133" s="151"/>
      <c r="J133" s="47" t="s">
        <v>699</v>
      </c>
    </row>
    <row r="134" spans="1:10" ht="15.75" thickBot="1" x14ac:dyDescent="0.25">
      <c r="A134" s="35" t="s">
        <v>149</v>
      </c>
      <c r="B134" s="10" t="s">
        <v>148</v>
      </c>
      <c r="C134" s="36" t="s">
        <v>147</v>
      </c>
      <c r="D134" s="27">
        <v>1262</v>
      </c>
      <c r="E134" s="27">
        <v>1262</v>
      </c>
      <c r="F134" s="14">
        <f t="shared" si="41"/>
        <v>1640.6000000000001</v>
      </c>
      <c r="G134" s="15">
        <f t="shared" si="41"/>
        <v>1640.6000000000001</v>
      </c>
      <c r="H134" s="46" t="s">
        <v>665</v>
      </c>
      <c r="I134" s="27"/>
      <c r="J134" s="144" t="s">
        <v>665</v>
      </c>
    </row>
    <row r="135" spans="1:10" ht="15.75" thickBot="1" x14ac:dyDescent="0.25">
      <c r="A135" s="414" t="s">
        <v>375</v>
      </c>
      <c r="B135" s="415"/>
      <c r="C135" s="415"/>
      <c r="D135" s="415"/>
      <c r="E135" s="415"/>
      <c r="F135" s="415"/>
      <c r="G135" s="416"/>
      <c r="H135" s="46"/>
      <c r="I135" s="151"/>
    </row>
    <row r="136" spans="1:10" x14ac:dyDescent="0.2">
      <c r="A136" s="35" t="s">
        <v>132</v>
      </c>
      <c r="B136" s="10" t="s">
        <v>46</v>
      </c>
      <c r="C136" s="36" t="s">
        <v>117</v>
      </c>
      <c r="D136" s="27">
        <v>1054</v>
      </c>
      <c r="E136" s="27">
        <v>1245</v>
      </c>
      <c r="F136" s="14">
        <f t="shared" si="40"/>
        <v>1370.2</v>
      </c>
      <c r="G136" s="15">
        <f t="shared" si="32"/>
        <v>1618.5</v>
      </c>
      <c r="H136" s="46" t="s">
        <v>528</v>
      </c>
      <c r="I136" s="151"/>
      <c r="J136" s="47" t="s">
        <v>756</v>
      </c>
    </row>
    <row r="137" spans="1:10" x14ac:dyDescent="0.2">
      <c r="A137" s="35" t="s">
        <v>133</v>
      </c>
      <c r="B137" s="10" t="s">
        <v>46</v>
      </c>
      <c r="C137" s="36" t="s">
        <v>118</v>
      </c>
      <c r="D137" s="27">
        <v>1237</v>
      </c>
      <c r="E137" s="27">
        <v>1393</v>
      </c>
      <c r="F137" s="14">
        <f t="shared" si="40"/>
        <v>1608.1000000000001</v>
      </c>
      <c r="G137" s="15">
        <f t="shared" si="32"/>
        <v>1810.9</v>
      </c>
      <c r="H137" s="46" t="s">
        <v>559</v>
      </c>
      <c r="I137" s="151"/>
      <c r="J137" s="47" t="s">
        <v>767</v>
      </c>
    </row>
    <row r="138" spans="1:10" x14ac:dyDescent="0.2">
      <c r="A138" s="35" t="s">
        <v>119</v>
      </c>
      <c r="B138" s="10" t="s">
        <v>46</v>
      </c>
      <c r="C138" s="36" t="s">
        <v>122</v>
      </c>
      <c r="D138" s="27">
        <v>1356</v>
      </c>
      <c r="E138" s="27">
        <v>1478</v>
      </c>
      <c r="F138" s="14">
        <f t="shared" si="40"/>
        <v>1762.8</v>
      </c>
      <c r="G138" s="15">
        <f t="shared" si="32"/>
        <v>1921.4</v>
      </c>
      <c r="H138" s="46" t="s">
        <v>529</v>
      </c>
      <c r="I138" s="151"/>
      <c r="J138" s="47" t="s">
        <v>710</v>
      </c>
    </row>
    <row r="139" spans="1:10" x14ac:dyDescent="0.2">
      <c r="A139" s="35" t="s">
        <v>120</v>
      </c>
      <c r="B139" s="10" t="s">
        <v>46</v>
      </c>
      <c r="C139" s="36" t="s">
        <v>123</v>
      </c>
      <c r="D139" s="27">
        <v>1563</v>
      </c>
      <c r="E139" s="27">
        <v>1720</v>
      </c>
      <c r="F139" s="14">
        <f t="shared" si="40"/>
        <v>2031.9</v>
      </c>
      <c r="G139" s="15">
        <f t="shared" si="32"/>
        <v>2236</v>
      </c>
      <c r="H139" s="46" t="s">
        <v>492</v>
      </c>
      <c r="I139" s="151"/>
      <c r="J139" s="47" t="s">
        <v>760</v>
      </c>
    </row>
    <row r="140" spans="1:10" x14ac:dyDescent="0.2">
      <c r="A140" s="35" t="s">
        <v>121</v>
      </c>
      <c r="B140" s="10" t="s">
        <v>46</v>
      </c>
      <c r="C140" s="36" t="s">
        <v>124</v>
      </c>
      <c r="D140" s="27">
        <v>1746</v>
      </c>
      <c r="E140" s="27">
        <v>1899</v>
      </c>
      <c r="F140" s="14">
        <f t="shared" si="40"/>
        <v>2269.8000000000002</v>
      </c>
      <c r="G140" s="15">
        <f t="shared" si="32"/>
        <v>2468.7000000000003</v>
      </c>
      <c r="H140" s="46" t="s">
        <v>532</v>
      </c>
      <c r="I140" s="151"/>
      <c r="J140" s="47" t="s">
        <v>757</v>
      </c>
    </row>
    <row r="141" spans="1:10" x14ac:dyDescent="0.2">
      <c r="A141" s="35" t="s">
        <v>184</v>
      </c>
      <c r="B141" s="10" t="s">
        <v>46</v>
      </c>
      <c r="C141" s="36" t="s">
        <v>140</v>
      </c>
      <c r="D141" s="27">
        <v>1274</v>
      </c>
      <c r="E141" s="27">
        <v>1441</v>
      </c>
      <c r="F141" s="14">
        <f t="shared" si="40"/>
        <v>1656.2</v>
      </c>
      <c r="G141" s="15">
        <f t="shared" si="32"/>
        <v>1873.3</v>
      </c>
      <c r="H141" s="46" t="s">
        <v>560</v>
      </c>
      <c r="I141" s="151"/>
      <c r="J141" s="47" t="s">
        <v>768</v>
      </c>
    </row>
    <row r="142" spans="1:10" x14ac:dyDescent="0.2">
      <c r="A142" s="35" t="s">
        <v>125</v>
      </c>
      <c r="B142" s="10" t="s">
        <v>46</v>
      </c>
      <c r="C142" s="36" t="s">
        <v>122</v>
      </c>
      <c r="D142" s="27">
        <v>1356</v>
      </c>
      <c r="E142" s="27">
        <v>1478</v>
      </c>
      <c r="F142" s="14">
        <f t="shared" si="40"/>
        <v>1762.8</v>
      </c>
      <c r="G142" s="15">
        <f t="shared" si="32"/>
        <v>1921.4</v>
      </c>
      <c r="H142" s="46" t="s">
        <v>530</v>
      </c>
      <c r="I142" s="151"/>
      <c r="J142" s="47" t="s">
        <v>759</v>
      </c>
    </row>
    <row r="143" spans="1:10" x14ac:dyDescent="0.2">
      <c r="A143" s="35" t="s">
        <v>126</v>
      </c>
      <c r="B143" s="10" t="s">
        <v>46</v>
      </c>
      <c r="C143" s="36" t="s">
        <v>123</v>
      </c>
      <c r="D143" s="27">
        <v>1563</v>
      </c>
      <c r="E143" s="27">
        <v>1720</v>
      </c>
      <c r="F143" s="14">
        <f t="shared" si="40"/>
        <v>2031.9</v>
      </c>
      <c r="G143" s="15">
        <f t="shared" si="32"/>
        <v>2236</v>
      </c>
      <c r="H143" s="46" t="s">
        <v>531</v>
      </c>
      <c r="I143" s="151"/>
      <c r="J143" s="47" t="s">
        <v>761</v>
      </c>
    </row>
    <row r="144" spans="1:10" x14ac:dyDescent="0.2">
      <c r="A144" s="35" t="s">
        <v>127</v>
      </c>
      <c r="B144" s="10" t="s">
        <v>46</v>
      </c>
      <c r="C144" s="36" t="s">
        <v>124</v>
      </c>
      <c r="D144" s="27">
        <v>1746</v>
      </c>
      <c r="E144" s="27">
        <v>1899</v>
      </c>
      <c r="F144" s="14">
        <f t="shared" si="40"/>
        <v>2269.8000000000002</v>
      </c>
      <c r="G144" s="15">
        <f t="shared" si="32"/>
        <v>2468.7000000000003</v>
      </c>
      <c r="H144" s="46" t="s">
        <v>533</v>
      </c>
      <c r="I144" s="151"/>
      <c r="J144" s="47" t="s">
        <v>758</v>
      </c>
    </row>
    <row r="145" spans="1:23" x14ac:dyDescent="0.2">
      <c r="A145" s="35" t="s">
        <v>185</v>
      </c>
      <c r="B145" s="10" t="s">
        <v>46</v>
      </c>
      <c r="C145" s="36" t="s">
        <v>140</v>
      </c>
      <c r="D145" s="27">
        <v>1274</v>
      </c>
      <c r="E145" s="27">
        <v>1441</v>
      </c>
      <c r="F145" s="14">
        <f t="shared" si="40"/>
        <v>1656.2</v>
      </c>
      <c r="G145" s="15">
        <f t="shared" si="32"/>
        <v>1873.3</v>
      </c>
      <c r="H145" s="46" t="s">
        <v>561</v>
      </c>
      <c r="I145" s="151"/>
      <c r="J145" s="47" t="s">
        <v>769</v>
      </c>
    </row>
    <row r="146" spans="1:23" x14ac:dyDescent="0.2">
      <c r="A146" s="35" t="s">
        <v>134</v>
      </c>
      <c r="B146" s="10" t="s">
        <v>46</v>
      </c>
      <c r="C146" s="36" t="s">
        <v>117</v>
      </c>
      <c r="D146" s="27">
        <v>1054</v>
      </c>
      <c r="E146" s="27">
        <v>1245</v>
      </c>
      <c r="F146" s="14">
        <f t="shared" si="40"/>
        <v>1370.2</v>
      </c>
      <c r="G146" s="15">
        <f t="shared" si="32"/>
        <v>1618.5</v>
      </c>
      <c r="H146" s="46" t="s">
        <v>543</v>
      </c>
      <c r="I146" s="151"/>
      <c r="J146" s="47" t="s">
        <v>771</v>
      </c>
    </row>
    <row r="147" spans="1:23" x14ac:dyDescent="0.2">
      <c r="A147" s="35" t="s">
        <v>135</v>
      </c>
      <c r="B147" s="10" t="s">
        <v>46</v>
      </c>
      <c r="C147" s="36" t="s">
        <v>122</v>
      </c>
      <c r="D147" s="27">
        <v>1356</v>
      </c>
      <c r="E147" s="27">
        <v>1478</v>
      </c>
      <c r="F147" s="14">
        <f t="shared" si="40"/>
        <v>1762.8</v>
      </c>
      <c r="G147" s="15">
        <f t="shared" si="32"/>
        <v>1921.4</v>
      </c>
      <c r="H147" s="46" t="s">
        <v>542</v>
      </c>
      <c r="I147" s="151"/>
      <c r="J147" s="47" t="s">
        <v>772</v>
      </c>
    </row>
    <row r="148" spans="1:23" x14ac:dyDescent="0.2">
      <c r="A148" s="35" t="s">
        <v>136</v>
      </c>
      <c r="B148" s="10" t="s">
        <v>46</v>
      </c>
      <c r="C148" s="36" t="s">
        <v>123</v>
      </c>
      <c r="D148" s="27">
        <v>1563</v>
      </c>
      <c r="E148" s="27">
        <v>1720</v>
      </c>
      <c r="F148" s="14">
        <f t="shared" si="40"/>
        <v>2031.9</v>
      </c>
      <c r="G148" s="15">
        <f t="shared" si="32"/>
        <v>2236</v>
      </c>
      <c r="H148" s="46" t="s">
        <v>544</v>
      </c>
      <c r="I148" s="151"/>
      <c r="J148" s="47" t="s">
        <v>773</v>
      </c>
    </row>
    <row r="149" spans="1:23" x14ac:dyDescent="0.2">
      <c r="A149" s="35" t="s">
        <v>137</v>
      </c>
      <c r="B149" s="10" t="s">
        <v>46</v>
      </c>
      <c r="C149" s="36" t="s">
        <v>124</v>
      </c>
      <c r="D149" s="27">
        <v>1746</v>
      </c>
      <c r="E149" s="27">
        <v>1899</v>
      </c>
      <c r="F149" s="14">
        <f t="shared" si="40"/>
        <v>2269.8000000000002</v>
      </c>
      <c r="G149" s="15">
        <f t="shared" si="32"/>
        <v>2468.7000000000003</v>
      </c>
      <c r="H149" s="46" t="s">
        <v>563</v>
      </c>
      <c r="I149" s="151"/>
      <c r="J149" s="47" t="s">
        <v>774</v>
      </c>
    </row>
    <row r="150" spans="1:23" x14ac:dyDescent="0.2">
      <c r="A150" s="35" t="s">
        <v>138</v>
      </c>
      <c r="B150" s="10" t="s">
        <v>46</v>
      </c>
      <c r="C150" s="36" t="s">
        <v>118</v>
      </c>
      <c r="D150" s="27">
        <v>1237</v>
      </c>
      <c r="E150" s="27">
        <v>1393</v>
      </c>
      <c r="F150" s="14">
        <f t="shared" si="40"/>
        <v>1608.1000000000001</v>
      </c>
      <c r="G150" s="15">
        <f t="shared" si="32"/>
        <v>1810.9</v>
      </c>
      <c r="H150" s="46" t="s">
        <v>545</v>
      </c>
      <c r="I150" s="151"/>
      <c r="J150" s="47" t="s">
        <v>775</v>
      </c>
    </row>
    <row r="151" spans="1:23" x14ac:dyDescent="0.2">
      <c r="A151" s="35" t="s">
        <v>139</v>
      </c>
      <c r="B151" s="10" t="s">
        <v>46</v>
      </c>
      <c r="C151" s="36" t="s">
        <v>140</v>
      </c>
      <c r="D151" s="27">
        <v>1274</v>
      </c>
      <c r="E151" s="27">
        <v>1441</v>
      </c>
      <c r="F151" s="14">
        <f t="shared" si="40"/>
        <v>1656.2</v>
      </c>
      <c r="G151" s="15">
        <f t="shared" si="32"/>
        <v>1873.3</v>
      </c>
      <c r="H151" s="46" t="s">
        <v>562</v>
      </c>
      <c r="I151" s="151"/>
      <c r="J151" s="47" t="s">
        <v>770</v>
      </c>
    </row>
    <row r="152" spans="1:23" x14ac:dyDescent="0.2">
      <c r="A152" s="35" t="s">
        <v>233</v>
      </c>
      <c r="B152" s="58" t="s">
        <v>238</v>
      </c>
      <c r="C152" s="59" t="s">
        <v>226</v>
      </c>
      <c r="D152" s="419">
        <f>O152*N152+V152*U152</f>
        <v>3476</v>
      </c>
      <c r="E152" s="420"/>
      <c r="F152" s="417">
        <v>3476</v>
      </c>
      <c r="G152" s="418"/>
      <c r="H152" s="46" t="s">
        <v>666</v>
      </c>
      <c r="I152" s="151"/>
      <c r="J152" s="144" t="s">
        <v>666</v>
      </c>
      <c r="K152" s="13" t="str">
        <f t="shared" ref="K152:M156" si="42">A355</f>
        <v>ЭТ-1200</v>
      </c>
      <c r="L152" s="13" t="str">
        <f t="shared" si="42"/>
        <v>Экран тканевый продольный</v>
      </c>
      <c r="M152" s="13" t="str">
        <f t="shared" si="42"/>
        <v>1200*450*22</v>
      </c>
      <c r="N152" s="13">
        <v>1</v>
      </c>
      <c r="O152" s="428">
        <f>D355</f>
        <v>3366</v>
      </c>
      <c r="P152" s="429"/>
      <c r="R152" s="13" t="str">
        <f>$A$360</f>
        <v>ЭТКФ-2</v>
      </c>
      <c r="S152" s="13" t="str">
        <f>$B$360</f>
        <v>Комплект фурнитуры для экрана</v>
      </c>
      <c r="T152" s="13"/>
      <c r="U152" s="13">
        <v>1</v>
      </c>
      <c r="V152" s="428">
        <f>$D$360</f>
        <v>110</v>
      </c>
      <c r="W152" s="429"/>
    </row>
    <row r="153" spans="1:23" x14ac:dyDescent="0.2">
      <c r="A153" s="35" t="s">
        <v>234</v>
      </c>
      <c r="B153" s="58" t="s">
        <v>238</v>
      </c>
      <c r="C153" s="59" t="s">
        <v>227</v>
      </c>
      <c r="D153" s="419">
        <f>O153*N153+V153*U153</f>
        <v>4059</v>
      </c>
      <c r="E153" s="420"/>
      <c r="F153" s="417">
        <v>4059</v>
      </c>
      <c r="G153" s="418"/>
      <c r="H153" s="46" t="s">
        <v>667</v>
      </c>
      <c r="I153" s="151"/>
      <c r="J153" s="144" t="s">
        <v>667</v>
      </c>
      <c r="K153" s="13" t="str">
        <f t="shared" si="42"/>
        <v>ЭТ-1400</v>
      </c>
      <c r="L153" s="13" t="str">
        <f t="shared" si="42"/>
        <v>Экран тканевый продольный</v>
      </c>
      <c r="M153" s="13" t="str">
        <f t="shared" si="42"/>
        <v>1400*450*22</v>
      </c>
      <c r="N153" s="13">
        <v>1</v>
      </c>
      <c r="O153" s="428">
        <f>D356</f>
        <v>3925</v>
      </c>
      <c r="P153" s="429"/>
      <c r="R153" s="13" t="str">
        <f>$A$361</f>
        <v>ЭТКФ-3</v>
      </c>
      <c r="S153" s="13" t="str">
        <f>$B$361</f>
        <v>Комплект фурнитуры для экрана</v>
      </c>
      <c r="T153" s="13"/>
      <c r="U153" s="13">
        <v>1</v>
      </c>
      <c r="V153" s="428">
        <f>$D$361</f>
        <v>134</v>
      </c>
      <c r="W153" s="429"/>
    </row>
    <row r="154" spans="1:23" x14ac:dyDescent="0.2">
      <c r="A154" s="35" t="s">
        <v>235</v>
      </c>
      <c r="B154" s="58" t="s">
        <v>238</v>
      </c>
      <c r="C154" s="59" t="s">
        <v>228</v>
      </c>
      <c r="D154" s="419">
        <f>O154*N154+V154*U154</f>
        <v>4620</v>
      </c>
      <c r="E154" s="420"/>
      <c r="F154" s="417">
        <v>4620</v>
      </c>
      <c r="G154" s="418"/>
      <c r="H154" s="46" t="s">
        <v>668</v>
      </c>
      <c r="I154" s="151"/>
      <c r="J154" s="144" t="s">
        <v>668</v>
      </c>
      <c r="K154" s="13" t="str">
        <f t="shared" si="42"/>
        <v>ЭТ-1600</v>
      </c>
      <c r="L154" s="13" t="str">
        <f t="shared" si="42"/>
        <v>Экран тканевый продольный</v>
      </c>
      <c r="M154" s="13" t="str">
        <f t="shared" si="42"/>
        <v>1600*450*22</v>
      </c>
      <c r="N154" s="13">
        <v>1</v>
      </c>
      <c r="O154" s="428">
        <f>D357</f>
        <v>4486</v>
      </c>
      <c r="P154" s="429"/>
      <c r="R154" s="13" t="str">
        <f>$A$361</f>
        <v>ЭТКФ-3</v>
      </c>
      <c r="S154" s="13" t="str">
        <f>$B$361</f>
        <v>Комплект фурнитуры для экрана</v>
      </c>
      <c r="T154" s="13"/>
      <c r="U154" s="13">
        <v>1</v>
      </c>
      <c r="V154" s="428">
        <f>$D$361</f>
        <v>134</v>
      </c>
      <c r="W154" s="429"/>
    </row>
    <row r="155" spans="1:23" x14ac:dyDescent="0.2">
      <c r="A155" s="35" t="s">
        <v>236</v>
      </c>
      <c r="B155" s="58" t="s">
        <v>229</v>
      </c>
      <c r="C155" s="59" t="s">
        <v>230</v>
      </c>
      <c r="D155" s="419">
        <f>O155*N155+V155*U155</f>
        <v>2129</v>
      </c>
      <c r="E155" s="420"/>
      <c r="F155" s="417">
        <v>2129</v>
      </c>
      <c r="G155" s="418"/>
      <c r="H155" s="46" t="s">
        <v>669</v>
      </c>
      <c r="I155" s="151"/>
      <c r="J155" s="144" t="s">
        <v>669</v>
      </c>
      <c r="K155" s="13" t="str">
        <f t="shared" si="42"/>
        <v>ЭТ-720</v>
      </c>
      <c r="L155" s="13" t="str">
        <f t="shared" si="42"/>
        <v>Экран тканевый боковой</v>
      </c>
      <c r="M155" s="13" t="str">
        <f t="shared" si="42"/>
        <v>720*450*22</v>
      </c>
      <c r="N155" s="13">
        <v>1</v>
      </c>
      <c r="O155" s="428">
        <f>D358</f>
        <v>2019</v>
      </c>
      <c r="P155" s="429"/>
      <c r="R155" s="13" t="str">
        <f>$A$360</f>
        <v>ЭТКФ-2</v>
      </c>
      <c r="S155" s="13" t="str">
        <f>$B$360</f>
        <v>Комплект фурнитуры для экрана</v>
      </c>
      <c r="T155" s="13"/>
      <c r="U155" s="13">
        <v>1</v>
      </c>
      <c r="V155" s="428">
        <f>$D$360</f>
        <v>110</v>
      </c>
      <c r="W155" s="429"/>
    </row>
    <row r="156" spans="1:23" ht="15.75" thickBot="1" x14ac:dyDescent="0.25">
      <c r="A156" s="35" t="s">
        <v>237</v>
      </c>
      <c r="B156" s="58" t="s">
        <v>231</v>
      </c>
      <c r="C156" s="59" t="s">
        <v>232</v>
      </c>
      <c r="D156" s="419">
        <f>O156*N156+V156*U156</f>
        <v>2633</v>
      </c>
      <c r="E156" s="420"/>
      <c r="F156" s="417">
        <v>2633</v>
      </c>
      <c r="G156" s="418"/>
      <c r="H156" s="46" t="s">
        <v>670</v>
      </c>
      <c r="I156" s="151"/>
      <c r="J156" s="144" t="s">
        <v>670</v>
      </c>
      <c r="K156" s="13" t="str">
        <f t="shared" si="42"/>
        <v>ЭТ-900</v>
      </c>
      <c r="L156" s="13" t="str">
        <f t="shared" si="42"/>
        <v>Экран тканевый продольный / боковой</v>
      </c>
      <c r="M156" s="13" t="str">
        <f t="shared" si="42"/>
        <v>900*450*22</v>
      </c>
      <c r="N156" s="13">
        <v>1</v>
      </c>
      <c r="O156" s="428">
        <f>D359</f>
        <v>2523</v>
      </c>
      <c r="P156" s="429"/>
      <c r="R156" s="13" t="str">
        <f>$A$360</f>
        <v>ЭТКФ-2</v>
      </c>
      <c r="S156" s="13" t="str">
        <f>$B$360</f>
        <v>Комплект фурнитуры для экрана</v>
      </c>
      <c r="T156" s="13"/>
      <c r="U156" s="13">
        <v>1</v>
      </c>
      <c r="V156" s="428">
        <f>$D$360</f>
        <v>110</v>
      </c>
      <c r="W156" s="429"/>
    </row>
    <row r="157" spans="1:23" ht="15.75" thickBot="1" x14ac:dyDescent="0.25">
      <c r="A157" s="414" t="s">
        <v>429</v>
      </c>
      <c r="B157" s="415"/>
      <c r="C157" s="415"/>
      <c r="D157" s="415"/>
      <c r="E157" s="415"/>
      <c r="F157" s="415"/>
      <c r="G157" s="416"/>
      <c r="H157" s="46"/>
      <c r="I157" s="151"/>
    </row>
    <row r="158" spans="1:23" ht="30" x14ac:dyDescent="0.2">
      <c r="A158" s="35" t="s">
        <v>215</v>
      </c>
      <c r="B158" s="10" t="s">
        <v>217</v>
      </c>
      <c r="C158" s="36"/>
      <c r="D158" s="426">
        <v>267</v>
      </c>
      <c r="E158" s="427"/>
      <c r="F158" s="434">
        <f t="shared" si="40"/>
        <v>347.1</v>
      </c>
      <c r="G158" s="435"/>
      <c r="H158" s="46" t="s">
        <v>564</v>
      </c>
      <c r="I158" s="151"/>
      <c r="J158" s="47" t="s">
        <v>564</v>
      </c>
    </row>
    <row r="159" spans="1:23" ht="30" x14ac:dyDescent="0.2">
      <c r="A159" s="35" t="s">
        <v>216</v>
      </c>
      <c r="B159" s="10" t="s">
        <v>218</v>
      </c>
      <c r="C159" s="36"/>
      <c r="D159" s="419">
        <v>325</v>
      </c>
      <c r="E159" s="420"/>
      <c r="F159" s="421">
        <f t="shared" si="40"/>
        <v>422.5</v>
      </c>
      <c r="G159" s="422"/>
      <c r="H159" s="46" t="s">
        <v>565</v>
      </c>
      <c r="I159" s="151"/>
      <c r="J159" s="47" t="s">
        <v>565</v>
      </c>
    </row>
    <row r="160" spans="1:23" ht="30" x14ac:dyDescent="0.2">
      <c r="A160" s="60" t="s">
        <v>213</v>
      </c>
      <c r="B160" s="10" t="s">
        <v>219</v>
      </c>
      <c r="C160" s="36"/>
      <c r="D160" s="419">
        <v>371</v>
      </c>
      <c r="E160" s="420"/>
      <c r="F160" s="421">
        <f t="shared" si="40"/>
        <v>482.3</v>
      </c>
      <c r="G160" s="422"/>
      <c r="H160" s="46" t="s">
        <v>566</v>
      </c>
      <c r="I160" s="151"/>
      <c r="J160" s="47" t="s">
        <v>566</v>
      </c>
    </row>
    <row r="161" spans="1:10" ht="30.75" thickBot="1" x14ac:dyDescent="0.25">
      <c r="A161" s="60" t="s">
        <v>214</v>
      </c>
      <c r="B161" s="10" t="s">
        <v>220</v>
      </c>
      <c r="C161" s="36"/>
      <c r="D161" s="405">
        <v>429</v>
      </c>
      <c r="E161" s="406"/>
      <c r="F161" s="407">
        <f t="shared" si="40"/>
        <v>557.70000000000005</v>
      </c>
      <c r="G161" s="408"/>
      <c r="H161" s="46" t="s">
        <v>567</v>
      </c>
      <c r="I161" s="151"/>
      <c r="J161" s="47" t="s">
        <v>567</v>
      </c>
    </row>
    <row r="162" spans="1:10" ht="15.75" thickBot="1" x14ac:dyDescent="0.25">
      <c r="A162" s="414" t="s">
        <v>430</v>
      </c>
      <c r="B162" s="415"/>
      <c r="C162" s="415"/>
      <c r="D162" s="415"/>
      <c r="E162" s="415"/>
      <c r="F162" s="415"/>
      <c r="G162" s="416"/>
      <c r="H162" s="46"/>
      <c r="I162" s="151"/>
    </row>
    <row r="163" spans="1:10" x14ac:dyDescent="0.2">
      <c r="A163" s="61" t="s">
        <v>304</v>
      </c>
      <c r="B163" s="62" t="s">
        <v>307</v>
      </c>
      <c r="C163" s="63" t="s">
        <v>306</v>
      </c>
      <c r="D163" s="419">
        <v>859</v>
      </c>
      <c r="E163" s="420"/>
      <c r="F163" s="417">
        <f>D163*$I$2</f>
        <v>1116.7</v>
      </c>
      <c r="G163" s="418"/>
      <c r="H163" s="46" t="s">
        <v>671</v>
      </c>
      <c r="I163" s="151"/>
      <c r="J163" s="144" t="s">
        <v>671</v>
      </c>
    </row>
    <row r="164" spans="1:10" x14ac:dyDescent="0.2">
      <c r="A164" s="61" t="s">
        <v>305</v>
      </c>
      <c r="B164" s="62" t="s">
        <v>308</v>
      </c>
      <c r="C164" s="63" t="s">
        <v>306</v>
      </c>
      <c r="D164" s="419">
        <v>1105</v>
      </c>
      <c r="E164" s="420"/>
      <c r="F164" s="417">
        <f>D164*$I$2</f>
        <v>1436.5</v>
      </c>
      <c r="G164" s="418"/>
      <c r="H164" s="46" t="s">
        <v>672</v>
      </c>
      <c r="I164" s="151"/>
      <c r="J164" s="144" t="s">
        <v>672</v>
      </c>
    </row>
    <row r="165" spans="1:10" x14ac:dyDescent="0.2">
      <c r="A165" s="35" t="s">
        <v>153</v>
      </c>
      <c r="B165" s="10" t="s">
        <v>152</v>
      </c>
      <c r="C165" s="36" t="s">
        <v>248</v>
      </c>
      <c r="D165" s="27">
        <v>6804</v>
      </c>
      <c r="E165" s="27">
        <v>7142</v>
      </c>
      <c r="F165" s="14">
        <f t="shared" ref="F165:F187" si="43">D165*$I$2</f>
        <v>8845.2000000000007</v>
      </c>
      <c r="G165" s="15">
        <f t="shared" si="32"/>
        <v>9284.6</v>
      </c>
      <c r="H165" s="46" t="s">
        <v>540</v>
      </c>
      <c r="I165" s="151"/>
      <c r="J165" s="47" t="s">
        <v>714</v>
      </c>
    </row>
    <row r="166" spans="1:10" x14ac:dyDescent="0.2">
      <c r="A166" s="35" t="s">
        <v>156</v>
      </c>
      <c r="B166" s="10" t="s">
        <v>154</v>
      </c>
      <c r="C166" s="36" t="s">
        <v>245</v>
      </c>
      <c r="D166" s="27">
        <v>4870</v>
      </c>
      <c r="E166" s="27">
        <v>5253</v>
      </c>
      <c r="F166" s="14">
        <f t="shared" si="43"/>
        <v>6331</v>
      </c>
      <c r="G166" s="15">
        <f t="shared" si="32"/>
        <v>6828.9000000000005</v>
      </c>
      <c r="H166" s="46" t="s">
        <v>493</v>
      </c>
      <c r="I166" s="151"/>
      <c r="J166" s="47" t="s">
        <v>719</v>
      </c>
    </row>
    <row r="167" spans="1:10" x14ac:dyDescent="0.2">
      <c r="A167" s="35" t="s">
        <v>157</v>
      </c>
      <c r="B167" s="10" t="s">
        <v>155</v>
      </c>
      <c r="C167" s="36" t="s">
        <v>246</v>
      </c>
      <c r="D167" s="27">
        <v>6370</v>
      </c>
      <c r="E167" s="27">
        <v>7126</v>
      </c>
      <c r="F167" s="14">
        <f t="shared" si="43"/>
        <v>8281</v>
      </c>
      <c r="G167" s="15">
        <f t="shared" ref="G167:G187" si="44">E167*$I$2</f>
        <v>9263.8000000000011</v>
      </c>
      <c r="H167" s="46" t="s">
        <v>534</v>
      </c>
      <c r="I167" s="151"/>
      <c r="J167" s="47" t="s">
        <v>720</v>
      </c>
    </row>
    <row r="168" spans="1:10" x14ac:dyDescent="0.2">
      <c r="A168" s="35" t="s">
        <v>159</v>
      </c>
      <c r="B168" s="10" t="s">
        <v>158</v>
      </c>
      <c r="C168" s="36" t="s">
        <v>252</v>
      </c>
      <c r="D168" s="27">
        <v>1998</v>
      </c>
      <c r="E168" s="27">
        <v>2134</v>
      </c>
      <c r="F168" s="14">
        <f t="shared" si="43"/>
        <v>2597.4</v>
      </c>
      <c r="G168" s="15">
        <f t="shared" si="44"/>
        <v>2774.2000000000003</v>
      </c>
      <c r="H168" s="46" t="s">
        <v>494</v>
      </c>
      <c r="I168" s="151"/>
      <c r="J168" s="47" t="s">
        <v>718</v>
      </c>
    </row>
    <row r="169" spans="1:10" ht="45" x14ac:dyDescent="0.2">
      <c r="A169" s="35" t="s">
        <v>380</v>
      </c>
      <c r="B169" s="10" t="s">
        <v>386</v>
      </c>
      <c r="C169" s="36" t="s">
        <v>249</v>
      </c>
      <c r="D169" s="27">
        <v>1815</v>
      </c>
      <c r="E169" s="27">
        <v>1969</v>
      </c>
      <c r="F169" s="14">
        <f>D169*$I$2</f>
        <v>2359.5</v>
      </c>
      <c r="G169" s="15">
        <f>E169*$I$2</f>
        <v>2559.7000000000003</v>
      </c>
      <c r="H169" s="46" t="s">
        <v>535</v>
      </c>
      <c r="I169" s="151"/>
      <c r="J169" s="47" t="s">
        <v>712</v>
      </c>
    </row>
    <row r="170" spans="1:10" ht="45" x14ac:dyDescent="0.2">
      <c r="A170" s="35" t="s">
        <v>383</v>
      </c>
      <c r="B170" s="10" t="s">
        <v>389</v>
      </c>
      <c r="C170" s="36" t="s">
        <v>249</v>
      </c>
      <c r="D170" s="27">
        <v>1815</v>
      </c>
      <c r="E170" s="27">
        <v>1969</v>
      </c>
      <c r="F170" s="14">
        <f t="shared" si="43"/>
        <v>2359.5</v>
      </c>
      <c r="G170" s="15">
        <f t="shared" si="44"/>
        <v>2559.7000000000003</v>
      </c>
      <c r="H170" s="46" t="s">
        <v>536</v>
      </c>
      <c r="I170" s="151"/>
      <c r="J170" s="47" t="s">
        <v>713</v>
      </c>
    </row>
    <row r="171" spans="1:10" ht="45" x14ac:dyDescent="0.2">
      <c r="A171" s="35" t="s">
        <v>381</v>
      </c>
      <c r="B171" s="10" t="s">
        <v>387</v>
      </c>
      <c r="C171" s="36" t="s">
        <v>250</v>
      </c>
      <c r="D171" s="27">
        <v>1229</v>
      </c>
      <c r="E171" s="27">
        <v>1316</v>
      </c>
      <c r="F171" s="14">
        <f t="shared" si="43"/>
        <v>1597.7</v>
      </c>
      <c r="G171" s="15">
        <f t="shared" si="44"/>
        <v>1710.8</v>
      </c>
      <c r="H171" s="46" t="s">
        <v>490</v>
      </c>
      <c r="I171" s="151"/>
      <c r="J171" s="47" t="s">
        <v>707</v>
      </c>
    </row>
    <row r="172" spans="1:10" ht="45" x14ac:dyDescent="0.2">
      <c r="A172" s="35" t="s">
        <v>384</v>
      </c>
      <c r="B172" s="10" t="s">
        <v>390</v>
      </c>
      <c r="C172" s="36" t="s">
        <v>250</v>
      </c>
      <c r="D172" s="27">
        <v>1229</v>
      </c>
      <c r="E172" s="27">
        <v>1316</v>
      </c>
      <c r="F172" s="14">
        <f>D172*$I$2</f>
        <v>1597.7</v>
      </c>
      <c r="G172" s="15">
        <f>E172*$I$2</f>
        <v>1710.8</v>
      </c>
      <c r="H172" s="46" t="s">
        <v>491</v>
      </c>
      <c r="I172" s="151"/>
      <c r="J172" s="47" t="s">
        <v>708</v>
      </c>
    </row>
    <row r="173" spans="1:10" ht="15" customHeight="1" x14ac:dyDescent="0.2">
      <c r="A173" s="35" t="s">
        <v>382</v>
      </c>
      <c r="B173" s="10" t="s">
        <v>388</v>
      </c>
      <c r="C173" s="36" t="s">
        <v>251</v>
      </c>
      <c r="D173" s="27">
        <v>1018</v>
      </c>
      <c r="E173" s="27">
        <v>1113</v>
      </c>
      <c r="F173" s="14">
        <f t="shared" si="43"/>
        <v>1323.4</v>
      </c>
      <c r="G173" s="15">
        <f t="shared" si="44"/>
        <v>1446.9</v>
      </c>
      <c r="H173" s="46" t="s">
        <v>488</v>
      </c>
      <c r="I173" s="151"/>
      <c r="J173" s="47" t="s">
        <v>703</v>
      </c>
    </row>
    <row r="174" spans="1:10" ht="15" customHeight="1" x14ac:dyDescent="0.2">
      <c r="A174" s="35" t="s">
        <v>385</v>
      </c>
      <c r="B174" s="10" t="s">
        <v>391</v>
      </c>
      <c r="C174" s="36" t="s">
        <v>251</v>
      </c>
      <c r="D174" s="27">
        <v>1018</v>
      </c>
      <c r="E174" s="27">
        <v>1113</v>
      </c>
      <c r="F174" s="14">
        <f>D174*$I$2</f>
        <v>1323.4</v>
      </c>
      <c r="G174" s="15">
        <f>E174*$I$2</f>
        <v>1446.9</v>
      </c>
      <c r="H174" s="46" t="s">
        <v>489</v>
      </c>
      <c r="I174" s="151"/>
      <c r="J174" s="47" t="s">
        <v>709</v>
      </c>
    </row>
    <row r="175" spans="1:10" ht="30" x14ac:dyDescent="0.2">
      <c r="A175" s="35" t="s">
        <v>160</v>
      </c>
      <c r="B175" s="10" t="s">
        <v>162</v>
      </c>
      <c r="C175" s="36" t="s">
        <v>253</v>
      </c>
      <c r="D175" s="27">
        <v>1624</v>
      </c>
      <c r="E175" s="27">
        <v>1624</v>
      </c>
      <c r="F175" s="14">
        <f t="shared" si="43"/>
        <v>2111.2000000000003</v>
      </c>
      <c r="G175" s="15">
        <f t="shared" si="44"/>
        <v>2111.2000000000003</v>
      </c>
      <c r="H175" s="46" t="s">
        <v>484</v>
      </c>
      <c r="I175" s="151"/>
      <c r="J175" s="47" t="s">
        <v>484</v>
      </c>
    </row>
    <row r="176" spans="1:10" ht="45" x14ac:dyDescent="0.2">
      <c r="A176" s="35" t="s">
        <v>161</v>
      </c>
      <c r="B176" s="10" t="s">
        <v>163</v>
      </c>
      <c r="C176" s="36" t="s">
        <v>254</v>
      </c>
      <c r="D176" s="27">
        <v>1317</v>
      </c>
      <c r="E176" s="27">
        <v>1317</v>
      </c>
      <c r="F176" s="14">
        <f t="shared" si="43"/>
        <v>1712.1000000000001</v>
      </c>
      <c r="G176" s="15">
        <f t="shared" si="44"/>
        <v>1712.1000000000001</v>
      </c>
      <c r="H176" s="46" t="s">
        <v>485</v>
      </c>
      <c r="I176" s="151"/>
      <c r="J176" s="47" t="s">
        <v>485</v>
      </c>
    </row>
    <row r="177" spans="1:30" ht="30" x14ac:dyDescent="0.2">
      <c r="A177" s="35" t="s">
        <v>164</v>
      </c>
      <c r="B177" s="10" t="s">
        <v>48</v>
      </c>
      <c r="C177" s="36"/>
      <c r="D177" s="27">
        <v>378</v>
      </c>
      <c r="E177" s="27">
        <v>378</v>
      </c>
      <c r="F177" s="14">
        <f t="shared" si="43"/>
        <v>491.40000000000003</v>
      </c>
      <c r="G177" s="15">
        <f t="shared" si="44"/>
        <v>491.40000000000003</v>
      </c>
      <c r="H177" s="145" t="s">
        <v>673</v>
      </c>
      <c r="I177" s="151"/>
      <c r="J177" s="144" t="s">
        <v>673</v>
      </c>
    </row>
    <row r="178" spans="1:30" ht="30.75" thickBot="1" x14ac:dyDescent="0.25">
      <c r="A178" s="35" t="s">
        <v>165</v>
      </c>
      <c r="B178" s="10" t="s">
        <v>48</v>
      </c>
      <c r="C178" s="36"/>
      <c r="D178" s="27">
        <v>378</v>
      </c>
      <c r="E178" s="27">
        <v>378</v>
      </c>
      <c r="F178" s="14">
        <f t="shared" si="43"/>
        <v>491.40000000000003</v>
      </c>
      <c r="G178" s="15">
        <f t="shared" si="44"/>
        <v>491.40000000000003</v>
      </c>
      <c r="H178" s="145" t="s">
        <v>673</v>
      </c>
      <c r="I178" s="151"/>
      <c r="J178" s="144" t="s">
        <v>673</v>
      </c>
    </row>
    <row r="179" spans="1:30" ht="15.75" thickBot="1" x14ac:dyDescent="0.25">
      <c r="A179" s="414" t="s">
        <v>431</v>
      </c>
      <c r="B179" s="415"/>
      <c r="C179" s="415"/>
      <c r="D179" s="415"/>
      <c r="E179" s="415"/>
      <c r="F179" s="415"/>
      <c r="G179" s="416"/>
      <c r="H179" s="46"/>
      <c r="I179" s="151"/>
    </row>
    <row r="180" spans="1:30" x14ac:dyDescent="0.2">
      <c r="A180" s="35" t="s">
        <v>170</v>
      </c>
      <c r="B180" s="10" t="s">
        <v>166</v>
      </c>
      <c r="C180" s="36" t="s">
        <v>289</v>
      </c>
      <c r="D180" s="27">
        <v>5695</v>
      </c>
      <c r="E180" s="27">
        <v>6726</v>
      </c>
      <c r="F180" s="14">
        <f t="shared" si="43"/>
        <v>7403.5</v>
      </c>
      <c r="G180" s="15">
        <f t="shared" si="44"/>
        <v>8743.8000000000011</v>
      </c>
      <c r="H180" s="46" t="s">
        <v>514</v>
      </c>
      <c r="I180" s="151"/>
      <c r="J180" s="47" t="s">
        <v>739</v>
      </c>
    </row>
    <row r="181" spans="1:30" x14ac:dyDescent="0.2">
      <c r="A181" s="35" t="s">
        <v>171</v>
      </c>
      <c r="B181" s="10" t="s">
        <v>167</v>
      </c>
      <c r="C181" s="63" t="s">
        <v>290</v>
      </c>
      <c r="D181" s="27">
        <v>6730</v>
      </c>
      <c r="E181" s="27">
        <v>7847</v>
      </c>
      <c r="F181" s="14">
        <f t="shared" si="43"/>
        <v>8749</v>
      </c>
      <c r="G181" s="15">
        <f t="shared" si="44"/>
        <v>10201.1</v>
      </c>
      <c r="H181" s="46" t="s">
        <v>515</v>
      </c>
      <c r="I181" s="151"/>
      <c r="J181" s="47" t="s">
        <v>740</v>
      </c>
    </row>
    <row r="182" spans="1:30" x14ac:dyDescent="0.2">
      <c r="A182" s="35" t="s">
        <v>172</v>
      </c>
      <c r="B182" s="10" t="s">
        <v>168</v>
      </c>
      <c r="C182" s="36" t="s">
        <v>291</v>
      </c>
      <c r="D182" s="27">
        <v>7494</v>
      </c>
      <c r="E182" s="27">
        <v>8648</v>
      </c>
      <c r="F182" s="14">
        <f t="shared" si="43"/>
        <v>9742.2000000000007</v>
      </c>
      <c r="G182" s="15">
        <f t="shared" si="44"/>
        <v>11242.4</v>
      </c>
      <c r="H182" s="46" t="s">
        <v>516</v>
      </c>
      <c r="I182" s="151"/>
      <c r="J182" s="47" t="s">
        <v>741</v>
      </c>
    </row>
    <row r="183" spans="1:30" ht="15.75" thickBot="1" x14ac:dyDescent="0.25">
      <c r="A183" s="35" t="s">
        <v>173</v>
      </c>
      <c r="B183" s="10" t="s">
        <v>169</v>
      </c>
      <c r="C183" s="36" t="s">
        <v>292</v>
      </c>
      <c r="D183" s="27">
        <v>8168</v>
      </c>
      <c r="E183" s="27">
        <v>9884</v>
      </c>
      <c r="F183" s="14">
        <f t="shared" si="43"/>
        <v>10618.4</v>
      </c>
      <c r="G183" s="15">
        <f t="shared" si="44"/>
        <v>12849.2</v>
      </c>
      <c r="H183" s="46" t="s">
        <v>517</v>
      </c>
      <c r="I183" s="151"/>
      <c r="J183" s="47" t="s">
        <v>742</v>
      </c>
    </row>
    <row r="184" spans="1:30" ht="30" x14ac:dyDescent="0.2">
      <c r="A184" s="35" t="s">
        <v>174</v>
      </c>
      <c r="B184" s="10" t="s">
        <v>176</v>
      </c>
      <c r="C184" s="36" t="s">
        <v>175</v>
      </c>
      <c r="D184" s="27">
        <f>O184*N184+V184*U184+AC184*AB184</f>
        <v>21210</v>
      </c>
      <c r="E184" s="27">
        <f>P184*N184+W184*U184+AD184*AB184</f>
        <v>24256</v>
      </c>
      <c r="F184" s="14">
        <f t="shared" si="43"/>
        <v>27573</v>
      </c>
      <c r="G184" s="15">
        <f t="shared" si="44"/>
        <v>31532.799999999999</v>
      </c>
      <c r="H184" s="46" t="s">
        <v>629</v>
      </c>
      <c r="I184" s="151"/>
      <c r="J184" s="47" t="s">
        <v>830</v>
      </c>
      <c r="K184" s="133" t="str">
        <f>$A$392</f>
        <v>А.РС-5Ж 1/3</v>
      </c>
      <c r="L184" s="6" t="str">
        <f>$B$392</f>
        <v>Riva Топ, дно А.РС-5Ж 1/3</v>
      </c>
      <c r="M184" s="6"/>
      <c r="N184" s="6">
        <v>1</v>
      </c>
      <c r="O184" s="6">
        <f>$D$392</f>
        <v>3272</v>
      </c>
      <c r="P184" s="127">
        <f>$E$392</f>
        <v>6157</v>
      </c>
      <c r="R184" s="133" t="str">
        <f>$A$393</f>
        <v>А.РС-5Ж 2/3</v>
      </c>
      <c r="S184" s="6" t="str">
        <f>$B$393</f>
        <v>Riva Стойки А.РС-5Ж 2/3</v>
      </c>
      <c r="T184" s="6"/>
      <c r="U184" s="6">
        <v>1</v>
      </c>
      <c r="V184" s="6">
        <f>$D$393</f>
        <v>2120</v>
      </c>
      <c r="W184" s="127">
        <f>$E$393</f>
        <v>1988</v>
      </c>
      <c r="Y184" s="133" t="str">
        <f>$A$394</f>
        <v>А.РС-5Ж 3/3</v>
      </c>
      <c r="Z184" s="6" t="str">
        <f>$B$394</f>
        <v xml:space="preserve">Riva Фронт А.РС-5Ж 3/3 </v>
      </c>
      <c r="AA184" s="6"/>
      <c r="AB184" s="6">
        <v>1</v>
      </c>
      <c r="AC184" s="6">
        <f>$D$394</f>
        <v>15818</v>
      </c>
      <c r="AD184" s="127">
        <f>$E$394</f>
        <v>16111</v>
      </c>
    </row>
    <row r="185" spans="1:30" ht="30.75" thickBot="1" x14ac:dyDescent="0.25">
      <c r="A185" s="35" t="s">
        <v>177</v>
      </c>
      <c r="B185" s="10" t="s">
        <v>178</v>
      </c>
      <c r="C185" s="36" t="s">
        <v>175</v>
      </c>
      <c r="D185" s="27">
        <f>O185*N185+V185*U185+AC185*AB185</f>
        <v>11994</v>
      </c>
      <c r="E185" s="27">
        <f>P185*N185+W185*U185+AD185*AB185</f>
        <v>12351</v>
      </c>
      <c r="F185" s="14">
        <f t="shared" si="43"/>
        <v>15592.2</v>
      </c>
      <c r="G185" s="15">
        <f t="shared" si="44"/>
        <v>16056.300000000001</v>
      </c>
      <c r="H185" s="46" t="s">
        <v>628</v>
      </c>
      <c r="I185" s="151"/>
      <c r="J185" s="47" t="s">
        <v>829</v>
      </c>
      <c r="K185" s="134" t="str">
        <f>A389</f>
        <v>А.РС-5 1/3</v>
      </c>
      <c r="L185" s="19" t="str">
        <f>B389</f>
        <v>Riva Топ, дно А.РС-5 1/3</v>
      </c>
      <c r="M185" s="19"/>
      <c r="N185" s="19">
        <v>1</v>
      </c>
      <c r="O185" s="19">
        <f>D389</f>
        <v>6662</v>
      </c>
      <c r="P185" s="131">
        <f>E389</f>
        <v>7207</v>
      </c>
      <c r="R185" s="134" t="str">
        <f>A390</f>
        <v>А.РС-5 2/3</v>
      </c>
      <c r="S185" s="19" t="str">
        <f>B390</f>
        <v>Riva Стойки А.РС-5 2/3</v>
      </c>
      <c r="T185" s="19"/>
      <c r="U185" s="19">
        <v>1</v>
      </c>
      <c r="V185" s="19">
        <f>D390</f>
        <v>4014</v>
      </c>
      <c r="W185" s="131">
        <f>E390</f>
        <v>3767</v>
      </c>
      <c r="Y185" s="134" t="str">
        <f>A391</f>
        <v>А.РС-5 3/3</v>
      </c>
      <c r="Z185" s="19" t="str">
        <f>B391</f>
        <v>Riva Фронт А.РС-5 3/3</v>
      </c>
      <c r="AA185" s="19"/>
      <c r="AB185" s="19">
        <v>1</v>
      </c>
      <c r="AC185" s="19">
        <f>D391</f>
        <v>1318</v>
      </c>
      <c r="AD185" s="131">
        <f>E391</f>
        <v>1377</v>
      </c>
    </row>
    <row r="186" spans="1:30" x14ac:dyDescent="0.2">
      <c r="A186" s="61" t="s">
        <v>179</v>
      </c>
      <c r="B186" s="10" t="s">
        <v>182</v>
      </c>
      <c r="C186" s="63" t="s">
        <v>181</v>
      </c>
      <c r="D186" s="27">
        <v>1502</v>
      </c>
      <c r="E186" s="27">
        <v>1737</v>
      </c>
      <c r="F186" s="14">
        <f t="shared" si="43"/>
        <v>1952.6000000000001</v>
      </c>
      <c r="G186" s="15">
        <f t="shared" si="44"/>
        <v>2258.1</v>
      </c>
      <c r="H186" s="46" t="s">
        <v>501</v>
      </c>
      <c r="I186" s="151"/>
      <c r="J186" s="47" t="s">
        <v>727</v>
      </c>
    </row>
    <row r="187" spans="1:30" ht="30" x14ac:dyDescent="0.2">
      <c r="A187" s="61" t="s">
        <v>180</v>
      </c>
      <c r="B187" s="10" t="s">
        <v>183</v>
      </c>
      <c r="C187" s="63" t="s">
        <v>181</v>
      </c>
      <c r="D187" s="27">
        <v>1502</v>
      </c>
      <c r="E187" s="27">
        <v>1737</v>
      </c>
      <c r="F187" s="14">
        <f t="shared" si="43"/>
        <v>1952.6000000000001</v>
      </c>
      <c r="G187" s="15">
        <f t="shared" si="44"/>
        <v>2258.1</v>
      </c>
      <c r="H187" s="46" t="s">
        <v>502</v>
      </c>
      <c r="I187" s="151"/>
      <c r="J187" s="47" t="s">
        <v>726</v>
      </c>
    </row>
    <row r="188" spans="1:30" x14ac:dyDescent="0.2">
      <c r="A188" s="61" t="s">
        <v>309</v>
      </c>
      <c r="B188" s="62" t="s">
        <v>310</v>
      </c>
      <c r="C188" s="64" t="s">
        <v>311</v>
      </c>
      <c r="D188" s="442">
        <v>12206</v>
      </c>
      <c r="E188" s="443">
        <v>7002</v>
      </c>
      <c r="F188" s="417">
        <v>12206</v>
      </c>
      <c r="G188" s="418">
        <v>7002</v>
      </c>
      <c r="H188" s="316" t="s">
        <v>967</v>
      </c>
      <c r="I188" s="151"/>
      <c r="J188" s="47" t="s">
        <v>635</v>
      </c>
    </row>
    <row r="189" spans="1:30" x14ac:dyDescent="0.2">
      <c r="A189" s="61" t="s">
        <v>312</v>
      </c>
      <c r="B189" s="62" t="s">
        <v>313</v>
      </c>
      <c r="C189" s="64" t="s">
        <v>311</v>
      </c>
      <c r="D189" s="442">
        <v>13065</v>
      </c>
      <c r="E189" s="443">
        <v>7002</v>
      </c>
      <c r="F189" s="417">
        <v>13065</v>
      </c>
      <c r="G189" s="418">
        <v>7002</v>
      </c>
      <c r="H189" s="316" t="s">
        <v>968</v>
      </c>
      <c r="I189" s="151"/>
      <c r="J189" s="47" t="s">
        <v>636</v>
      </c>
    </row>
    <row r="190" spans="1:30" x14ac:dyDescent="0.2">
      <c r="A190" s="61" t="s">
        <v>314</v>
      </c>
      <c r="B190" s="62" t="s">
        <v>315</v>
      </c>
      <c r="C190" s="64" t="s">
        <v>316</v>
      </c>
      <c r="D190" s="442">
        <v>24244</v>
      </c>
      <c r="E190" s="443">
        <v>7002</v>
      </c>
      <c r="F190" s="417">
        <v>24244</v>
      </c>
      <c r="G190" s="418">
        <v>7002</v>
      </c>
      <c r="H190" s="316" t="s">
        <v>969</v>
      </c>
      <c r="I190" s="151"/>
      <c r="J190" s="47" t="s">
        <v>637</v>
      </c>
    </row>
    <row r="191" spans="1:30" ht="15.75" thickBot="1" x14ac:dyDescent="0.25">
      <c r="A191" s="146" t="s">
        <v>317</v>
      </c>
      <c r="B191" s="65" t="s">
        <v>318</v>
      </c>
      <c r="C191" s="66" t="s">
        <v>316</v>
      </c>
      <c r="D191" s="430">
        <v>25935</v>
      </c>
      <c r="E191" s="431">
        <v>7002</v>
      </c>
      <c r="F191" s="432">
        <v>25935</v>
      </c>
      <c r="G191" s="433">
        <v>7002</v>
      </c>
      <c r="H191" s="316" t="s">
        <v>961</v>
      </c>
      <c r="I191" s="151"/>
      <c r="J191" s="47" t="s">
        <v>638</v>
      </c>
    </row>
    <row r="192" spans="1:30" ht="15.75" thickBot="1" x14ac:dyDescent="0.25">
      <c r="A192" s="398" t="s">
        <v>941</v>
      </c>
      <c r="B192" s="398"/>
      <c r="C192" s="398"/>
      <c r="D192" s="398"/>
      <c r="E192" s="398"/>
      <c r="F192" s="398"/>
      <c r="G192" s="398"/>
      <c r="H192" s="46"/>
      <c r="I192" s="151"/>
    </row>
    <row r="193" spans="1:51" ht="15.75" thickBot="1" x14ac:dyDescent="0.25">
      <c r="A193" s="205" t="s">
        <v>942</v>
      </c>
      <c r="B193" s="194" t="s">
        <v>951</v>
      </c>
      <c r="C193" s="206" t="s">
        <v>934</v>
      </c>
      <c r="D193" s="315">
        <f>N193*O193+U193*V193</f>
        <v>9607</v>
      </c>
      <c r="E193" s="315">
        <v>10930</v>
      </c>
      <c r="F193" s="7">
        <f>D193*$I$2</f>
        <v>12489.1</v>
      </c>
      <c r="G193" s="8">
        <f>E193*$I$2</f>
        <v>14209</v>
      </c>
      <c r="H193" s="316" t="s">
        <v>962</v>
      </c>
      <c r="I193" s="151"/>
      <c r="J193" s="316" t="s">
        <v>994</v>
      </c>
      <c r="K193" s="133" t="str">
        <f>$A$385</f>
        <v>А.РС-1</v>
      </c>
      <c r="L193" s="6" t="str">
        <f>$B$385</f>
        <v>Стойка прямая 900</v>
      </c>
      <c r="M193" s="6" t="str">
        <f>$C$385</f>
        <v>944х506х1150</v>
      </c>
      <c r="N193" s="126">
        <v>1</v>
      </c>
      <c r="O193" s="299">
        <f>$D$385</f>
        <v>5695</v>
      </c>
      <c r="P193" s="127">
        <f>$E$385</f>
        <v>6726</v>
      </c>
      <c r="R193" s="133" t="str">
        <f>$A$224</f>
        <v>А.СП-1</v>
      </c>
      <c r="S193" s="6" t="str">
        <f>$B$224</f>
        <v>Стол письменный</v>
      </c>
      <c r="T193" s="6" t="str">
        <f>$C$224</f>
        <v>900х720х750</v>
      </c>
      <c r="U193" s="6">
        <v>1</v>
      </c>
      <c r="V193" s="6">
        <f>$D$224</f>
        <v>3912</v>
      </c>
      <c r="W193" s="127">
        <f>$E$224</f>
        <v>4204</v>
      </c>
    </row>
    <row r="194" spans="1:51" x14ac:dyDescent="0.2">
      <c r="A194" s="208" t="s">
        <v>943</v>
      </c>
      <c r="B194" s="169" t="s">
        <v>952</v>
      </c>
      <c r="C194" s="308" t="s">
        <v>947</v>
      </c>
      <c r="D194" s="310">
        <f>N194*O194+U194*V194+AB194*AC194+AI194*AJ194+AP194*AQ194+AW194*AX194+BD194*BE194</f>
        <v>32319</v>
      </c>
      <c r="E194" s="310">
        <v>36923</v>
      </c>
      <c r="F194" s="14">
        <f t="shared" ref="F194:F197" si="45">D194*$I$2</f>
        <v>42014.700000000004</v>
      </c>
      <c r="G194" s="15">
        <f t="shared" ref="G194:G197" si="46">E194*$I$2</f>
        <v>47999.9</v>
      </c>
      <c r="H194" s="316" t="s">
        <v>963</v>
      </c>
      <c r="I194" s="151"/>
      <c r="J194" s="316" t="s">
        <v>995</v>
      </c>
      <c r="K194" s="141" t="str">
        <f>$A$385</f>
        <v>А.РС-1</v>
      </c>
      <c r="L194" s="13" t="str">
        <f>$B$385</f>
        <v>Стойка прямая 900</v>
      </c>
      <c r="M194" s="13" t="str">
        <f>$C$385</f>
        <v>944х506х1150</v>
      </c>
      <c r="N194" s="62">
        <v>1</v>
      </c>
      <c r="O194" s="13">
        <f>$D$180</f>
        <v>5695</v>
      </c>
      <c r="P194" s="129">
        <f>$E$385</f>
        <v>6726</v>
      </c>
      <c r="R194" s="141" t="str">
        <f>$A$224</f>
        <v>А.СП-1</v>
      </c>
      <c r="S194" s="13" t="str">
        <f t="shared" ref="S194:S197" si="47">$B$224</f>
        <v>Стол письменный</v>
      </c>
      <c r="T194" s="13" t="str">
        <f t="shared" ref="T194:T197" si="48">$C$224</f>
        <v>900х720х750</v>
      </c>
      <c r="U194" s="13">
        <v>1</v>
      </c>
      <c r="V194" s="13">
        <f t="shared" ref="V194:V197" si="49">$D$224</f>
        <v>3912</v>
      </c>
      <c r="W194" s="129">
        <f t="shared" ref="W194:W197" si="50">$E$224</f>
        <v>4204</v>
      </c>
      <c r="Y194" s="133" t="str">
        <f>$A$392</f>
        <v>А.РС-5Ж 1/3</v>
      </c>
      <c r="Z194" s="6" t="str">
        <f>$B$392</f>
        <v>Riva Топ, дно А.РС-5Ж 1/3</v>
      </c>
      <c r="AA194" s="6" t="str">
        <f>$C$392</f>
        <v>950*950*1150</v>
      </c>
      <c r="AB194" s="6">
        <v>1</v>
      </c>
      <c r="AC194" s="6">
        <f>$D$392</f>
        <v>3272</v>
      </c>
      <c r="AD194" s="127">
        <f>$E$392</f>
        <v>6157</v>
      </c>
      <c r="AE194" s="111"/>
      <c r="AF194" s="133" t="str">
        <f>$A$393</f>
        <v>А.РС-5Ж 2/3</v>
      </c>
      <c r="AG194" s="6" t="str">
        <f>$B$393</f>
        <v>Riva Стойки А.РС-5Ж 2/3</v>
      </c>
      <c r="AH194" s="6" t="str">
        <f>$C$393</f>
        <v>950*950*1150</v>
      </c>
      <c r="AI194" s="6">
        <v>1</v>
      </c>
      <c r="AJ194" s="6">
        <f>$D$393</f>
        <v>2120</v>
      </c>
      <c r="AK194" s="127">
        <f>$E$393</f>
        <v>1988</v>
      </c>
      <c r="AM194" s="133" t="str">
        <f>$A$394</f>
        <v>А.РС-5Ж 3/3</v>
      </c>
      <c r="AN194" s="6" t="str">
        <f>$B$394</f>
        <v xml:space="preserve">Riva Фронт А.РС-5Ж 3/3 </v>
      </c>
      <c r="AO194" s="6" t="str">
        <f>$C$394</f>
        <v>950*950*1150</v>
      </c>
      <c r="AP194" s="6">
        <v>1</v>
      </c>
      <c r="AQ194" s="6">
        <f>$D$394</f>
        <v>15818</v>
      </c>
      <c r="AR194" s="127">
        <f>$E$394</f>
        <v>16111</v>
      </c>
      <c r="AT194" s="125" t="str">
        <f>$A$396</f>
        <v>А.РС-5.2</v>
      </c>
      <c r="AU194" s="126" t="str">
        <f>$B$396</f>
        <v>Полка для стойки угловой (завершающий элемент)</v>
      </c>
      <c r="AV194" s="126" t="str">
        <f>$C$396</f>
        <v>815х815х22</v>
      </c>
      <c r="AW194" s="126">
        <v>1</v>
      </c>
      <c r="AX194" s="6">
        <f>$D$187</f>
        <v>1502</v>
      </c>
      <c r="AY194" s="127">
        <f>$E$187</f>
        <v>1737</v>
      </c>
    </row>
    <row r="195" spans="1:51" x14ac:dyDescent="0.2">
      <c r="A195" s="208" t="s">
        <v>944</v>
      </c>
      <c r="B195" s="169" t="s">
        <v>953</v>
      </c>
      <c r="C195" s="209" t="s">
        <v>948</v>
      </c>
      <c r="D195" s="310">
        <f>N195*O195+U195*V195+AB195*AC195+AI195*AJ195+AP195*AQ195+AW195*AX195+BD195*BE195</f>
        <v>55031</v>
      </c>
      <c r="E195" s="310">
        <v>62916</v>
      </c>
      <c r="F195" s="14">
        <f t="shared" si="45"/>
        <v>71540.3</v>
      </c>
      <c r="G195" s="15">
        <f t="shared" si="46"/>
        <v>81790.8</v>
      </c>
      <c r="H195" s="316" t="s">
        <v>964</v>
      </c>
      <c r="I195" s="151"/>
      <c r="J195" s="316" t="s">
        <v>996</v>
      </c>
      <c r="K195" s="141" t="str">
        <f>$A$385</f>
        <v>А.РС-1</v>
      </c>
      <c r="L195" s="13" t="str">
        <f>$B$385</f>
        <v>Стойка прямая 900</v>
      </c>
      <c r="M195" s="13" t="str">
        <f>$C$385</f>
        <v>944х506х1150</v>
      </c>
      <c r="N195" s="62">
        <v>1</v>
      </c>
      <c r="O195" s="13">
        <f>$D$385</f>
        <v>5695</v>
      </c>
      <c r="P195" s="129">
        <f>$E$385</f>
        <v>6726</v>
      </c>
      <c r="R195" s="141" t="str">
        <f>$A$224</f>
        <v>А.СП-1</v>
      </c>
      <c r="S195" s="13" t="str">
        <f t="shared" si="47"/>
        <v>Стол письменный</v>
      </c>
      <c r="T195" s="13" t="str">
        <f t="shared" si="48"/>
        <v>900х720х750</v>
      </c>
      <c r="U195" s="13">
        <v>1</v>
      </c>
      <c r="V195" s="13">
        <f t="shared" si="49"/>
        <v>3912</v>
      </c>
      <c r="W195" s="129">
        <f t="shared" si="50"/>
        <v>4204</v>
      </c>
      <c r="Y195" s="141" t="str">
        <f>$A$392</f>
        <v>А.РС-5Ж 1/3</v>
      </c>
      <c r="Z195" s="13" t="str">
        <f>$B$392</f>
        <v>Riva Топ, дно А.РС-5Ж 1/3</v>
      </c>
      <c r="AA195" s="13" t="s">
        <v>938</v>
      </c>
      <c r="AB195" s="13">
        <v>2</v>
      </c>
      <c r="AC195" s="13">
        <f>$D$392</f>
        <v>3272</v>
      </c>
      <c r="AD195" s="129">
        <f>$E$392</f>
        <v>6157</v>
      </c>
      <c r="AE195" s="111"/>
      <c r="AF195" s="141" t="str">
        <f>$A$393</f>
        <v>А.РС-5Ж 2/3</v>
      </c>
      <c r="AG195" s="13" t="str">
        <f>$B$393</f>
        <v>Riva Стойки А.РС-5Ж 2/3</v>
      </c>
      <c r="AH195" s="13" t="str">
        <f t="shared" ref="AH195:AH197" si="51">$C$393</f>
        <v>950*950*1150</v>
      </c>
      <c r="AI195" s="13">
        <v>2</v>
      </c>
      <c r="AJ195" s="13">
        <f>$D$393</f>
        <v>2120</v>
      </c>
      <c r="AK195" s="129">
        <f>$E$393</f>
        <v>1988</v>
      </c>
      <c r="AM195" s="141" t="str">
        <f>$A$394</f>
        <v>А.РС-5Ж 3/3</v>
      </c>
      <c r="AN195" s="13" t="str">
        <f>$B$394</f>
        <v xml:space="preserve">Riva Фронт А.РС-5Ж 3/3 </v>
      </c>
      <c r="AO195" s="13" t="str">
        <f t="shared" ref="AO195:AO197" si="52">$C$394</f>
        <v>950*950*1150</v>
      </c>
      <c r="AP195" s="13">
        <v>2</v>
      </c>
      <c r="AQ195" s="13">
        <f>$D$394</f>
        <v>15818</v>
      </c>
      <c r="AR195" s="129">
        <f>$E$394</f>
        <v>16111</v>
      </c>
      <c r="AT195" s="128" t="str">
        <f>$A$187</f>
        <v>А.РС-5.2</v>
      </c>
      <c r="AU195" s="62" t="str">
        <f>$B$396</f>
        <v>Полка для стойки угловой (завершающий элемент)</v>
      </c>
      <c r="AV195" s="62" t="str">
        <f>$C$396</f>
        <v>815х815х22</v>
      </c>
      <c r="AW195" s="62">
        <v>2</v>
      </c>
      <c r="AX195" s="13">
        <f>$D$187</f>
        <v>1502</v>
      </c>
      <c r="AY195" s="129">
        <f>$E$187</f>
        <v>1737</v>
      </c>
    </row>
    <row r="196" spans="1:51" x14ac:dyDescent="0.2">
      <c r="A196" s="208" t="s">
        <v>945</v>
      </c>
      <c r="B196" s="169" t="s">
        <v>954</v>
      </c>
      <c r="C196" s="209" t="s">
        <v>949</v>
      </c>
      <c r="D196" s="310">
        <v>74245</v>
      </c>
      <c r="E196" s="310">
        <v>84776</v>
      </c>
      <c r="F196" s="14">
        <f t="shared" si="45"/>
        <v>96518.5</v>
      </c>
      <c r="G196" s="15">
        <f t="shared" si="46"/>
        <v>110208.8</v>
      </c>
      <c r="H196" s="316" t="s">
        <v>965</v>
      </c>
      <c r="I196" s="151"/>
      <c r="J196" s="316" t="s">
        <v>997</v>
      </c>
      <c r="K196" s="141" t="str">
        <f>$A$385</f>
        <v>А.РС-1</v>
      </c>
      <c r="L196" s="13" t="str">
        <f>$B$385</f>
        <v>Стойка прямая 900</v>
      </c>
      <c r="M196" s="13" t="str">
        <f>$C$385</f>
        <v>944х506х1150</v>
      </c>
      <c r="N196" s="62">
        <v>3</v>
      </c>
      <c r="O196" s="13">
        <f>$D$385</f>
        <v>5695</v>
      </c>
      <c r="P196" s="129">
        <f>$E$385</f>
        <v>6726</v>
      </c>
      <c r="R196" s="141" t="str">
        <f>$A$224</f>
        <v>А.СП-1</v>
      </c>
      <c r="S196" s="13" t="str">
        <f t="shared" si="47"/>
        <v>Стол письменный</v>
      </c>
      <c r="T196" s="13" t="str">
        <f t="shared" si="48"/>
        <v>900х720х750</v>
      </c>
      <c r="U196" s="13">
        <v>3</v>
      </c>
      <c r="V196" s="13">
        <f t="shared" si="49"/>
        <v>3912</v>
      </c>
      <c r="W196" s="129">
        <f t="shared" si="50"/>
        <v>4204</v>
      </c>
      <c r="Y196" s="141" t="s">
        <v>476</v>
      </c>
      <c r="Z196" s="13" t="s">
        <v>479</v>
      </c>
      <c r="AA196" s="13" t="s">
        <v>938</v>
      </c>
      <c r="AB196" s="13">
        <v>2</v>
      </c>
      <c r="AC196" s="13">
        <v>3116</v>
      </c>
      <c r="AD196" s="129">
        <v>5863</v>
      </c>
      <c r="AE196" s="111"/>
      <c r="AF196" s="141" t="s">
        <v>477</v>
      </c>
      <c r="AG196" s="13" t="s">
        <v>480</v>
      </c>
      <c r="AH196" s="13" t="str">
        <f t="shared" si="51"/>
        <v>950*950*1150</v>
      </c>
      <c r="AI196" s="13">
        <v>2</v>
      </c>
      <c r="AJ196" s="13">
        <v>2019</v>
      </c>
      <c r="AK196" s="129">
        <v>1893</v>
      </c>
      <c r="AM196" s="141" t="s">
        <v>478</v>
      </c>
      <c r="AN196" s="13" t="s">
        <v>481</v>
      </c>
      <c r="AO196" s="13" t="str">
        <f t="shared" si="52"/>
        <v>950*950*1150</v>
      </c>
      <c r="AP196" s="13">
        <v>2</v>
      </c>
      <c r="AQ196" s="13">
        <v>15064</v>
      </c>
      <c r="AR196" s="129">
        <v>15343</v>
      </c>
      <c r="AS196" s="300"/>
      <c r="AT196" s="128" t="str">
        <f>$A$395</f>
        <v>А.РС-5.1</v>
      </c>
      <c r="AU196" s="62" t="str">
        <f>$B$395</f>
        <v>Полка для стойки угловой</v>
      </c>
      <c r="AV196" s="62" t="str">
        <f>$C$395</f>
        <v>815х815х22</v>
      </c>
      <c r="AW196" s="62">
        <v>2</v>
      </c>
      <c r="AX196" s="13">
        <f>$D$395</f>
        <v>1502</v>
      </c>
      <c r="AY196" s="129">
        <f>$E$395</f>
        <v>1737</v>
      </c>
    </row>
    <row r="197" spans="1:51" ht="15.75" thickBot="1" x14ac:dyDescent="0.25">
      <c r="A197" s="211" t="s">
        <v>946</v>
      </c>
      <c r="B197" s="176" t="s">
        <v>955</v>
      </c>
      <c r="C197" s="212" t="s">
        <v>950</v>
      </c>
      <c r="D197" s="311">
        <f>N197*O197+U197*V197+AB197*AC197+AI197*AJ197+AP197*AQ197+AW197*AX197+BD197*BE197</f>
        <v>41926</v>
      </c>
      <c r="E197" s="311">
        <v>47853</v>
      </c>
      <c r="F197" s="20">
        <f t="shared" si="45"/>
        <v>54503.8</v>
      </c>
      <c r="G197" s="21">
        <f t="shared" si="46"/>
        <v>62208.9</v>
      </c>
      <c r="H197" s="316" t="s">
        <v>966</v>
      </c>
      <c r="I197" s="151"/>
      <c r="J197" s="316" t="s">
        <v>998</v>
      </c>
      <c r="K197" s="134" t="str">
        <f>$A$385</f>
        <v>А.РС-1</v>
      </c>
      <c r="L197" s="19" t="str">
        <f>$B$385</f>
        <v>Стойка прямая 900</v>
      </c>
      <c r="M197" s="19" t="str">
        <f>$C$385</f>
        <v>944х506х1150</v>
      </c>
      <c r="N197" s="65">
        <v>2</v>
      </c>
      <c r="O197" s="19">
        <f>$D$385</f>
        <v>5695</v>
      </c>
      <c r="P197" s="131">
        <f>$E$385</f>
        <v>6726</v>
      </c>
      <c r="R197" s="134" t="str">
        <f>$A$224</f>
        <v>А.СП-1</v>
      </c>
      <c r="S197" s="19" t="str">
        <f t="shared" si="47"/>
        <v>Стол письменный</v>
      </c>
      <c r="T197" s="19" t="str">
        <f t="shared" si="48"/>
        <v>900х720х750</v>
      </c>
      <c r="U197" s="19">
        <v>2</v>
      </c>
      <c r="V197" s="19">
        <f t="shared" si="49"/>
        <v>3912</v>
      </c>
      <c r="W197" s="131">
        <f t="shared" si="50"/>
        <v>4204</v>
      </c>
      <c r="Y197" s="134" t="str">
        <f>$A$392</f>
        <v>А.РС-5Ж 1/3</v>
      </c>
      <c r="Z197" s="19" t="str">
        <f>$B$392</f>
        <v>Riva Топ, дно А.РС-5Ж 1/3</v>
      </c>
      <c r="AA197" s="19" t="s">
        <v>938</v>
      </c>
      <c r="AB197" s="19">
        <v>1</v>
      </c>
      <c r="AC197" s="19">
        <f>$D$392</f>
        <v>3272</v>
      </c>
      <c r="AD197" s="131">
        <f>$E$392</f>
        <v>6157</v>
      </c>
      <c r="AE197" s="111"/>
      <c r="AF197" s="134" t="str">
        <f>$A$393</f>
        <v>А.РС-5Ж 2/3</v>
      </c>
      <c r="AG197" s="19" t="str">
        <f>$B$393</f>
        <v>Riva Стойки А.РС-5Ж 2/3</v>
      </c>
      <c r="AH197" s="19" t="str">
        <f t="shared" si="51"/>
        <v>950*950*1150</v>
      </c>
      <c r="AI197" s="19">
        <v>1</v>
      </c>
      <c r="AJ197" s="19">
        <f>$D$393</f>
        <v>2120</v>
      </c>
      <c r="AK197" s="131">
        <f>$E$393</f>
        <v>1988</v>
      </c>
      <c r="AM197" s="134" t="str">
        <f>$A$394</f>
        <v>А.РС-5Ж 3/3</v>
      </c>
      <c r="AN197" s="19" t="str">
        <f>$B$394</f>
        <v xml:space="preserve">Riva Фронт А.РС-5Ж 3/3 </v>
      </c>
      <c r="AO197" s="19" t="str">
        <f t="shared" si="52"/>
        <v>950*950*1150</v>
      </c>
      <c r="AP197" s="19">
        <v>1</v>
      </c>
      <c r="AQ197" s="19">
        <f>$D$394</f>
        <v>15818</v>
      </c>
      <c r="AR197" s="131">
        <f>$E$394</f>
        <v>16111</v>
      </c>
      <c r="AT197" s="130" t="str">
        <f>$A$395</f>
        <v>А.РС-5.1</v>
      </c>
      <c r="AU197" s="65" t="str">
        <f>$B$395</f>
        <v>Полка для стойки угловой</v>
      </c>
      <c r="AV197" s="65" t="str">
        <f>$C$395</f>
        <v>815х815х22</v>
      </c>
      <c r="AW197" s="65">
        <v>1</v>
      </c>
      <c r="AX197" s="19">
        <f>$D$395</f>
        <v>1502</v>
      </c>
      <c r="AY197" s="131">
        <f>$E$395</f>
        <v>1737</v>
      </c>
    </row>
    <row r="198" spans="1:51" ht="15.75" thickBot="1" x14ac:dyDescent="0.25">
      <c r="H198" s="46"/>
      <c r="I198" s="151"/>
    </row>
    <row r="199" spans="1:51" ht="15.75" thickBot="1" x14ac:dyDescent="0.25">
      <c r="A199" s="147" t="s">
        <v>399</v>
      </c>
      <c r="B199" s="148"/>
      <c r="C199" s="148"/>
      <c r="D199" s="148"/>
      <c r="E199" s="149"/>
      <c r="F199" s="51"/>
      <c r="G199" s="51"/>
      <c r="H199" s="46"/>
      <c r="I199" s="151"/>
    </row>
    <row r="200" spans="1:51" ht="17.25" customHeight="1" thickBot="1" x14ac:dyDescent="0.25">
      <c r="A200" s="67" t="s">
        <v>400</v>
      </c>
      <c r="B200" s="68"/>
      <c r="C200" s="68"/>
      <c r="D200" s="68"/>
      <c r="E200" s="69"/>
      <c r="F200" s="70"/>
      <c r="G200" s="70"/>
      <c r="H200" s="46"/>
      <c r="I200" s="151"/>
    </row>
    <row r="201" spans="1:51" ht="15" customHeight="1" x14ac:dyDescent="0.2">
      <c r="A201" s="2" t="s">
        <v>432</v>
      </c>
      <c r="B201" s="3" t="s">
        <v>436</v>
      </c>
      <c r="C201" s="4" t="s">
        <v>256</v>
      </c>
      <c r="D201" s="71">
        <v>2086</v>
      </c>
      <c r="E201" s="102">
        <v>2086</v>
      </c>
      <c r="F201" s="70"/>
      <c r="G201" s="70"/>
      <c r="H201" s="46" t="s">
        <v>546</v>
      </c>
      <c r="I201" s="151"/>
      <c r="J201" s="316" t="s">
        <v>970</v>
      </c>
      <c r="K201" s="150"/>
    </row>
    <row r="202" spans="1:51" ht="15" customHeight="1" x14ac:dyDescent="0.2">
      <c r="A202" s="9" t="s">
        <v>433</v>
      </c>
      <c r="B202" s="10" t="s">
        <v>436</v>
      </c>
      <c r="C202" s="11" t="s">
        <v>257</v>
      </c>
      <c r="D202" s="72">
        <v>2302</v>
      </c>
      <c r="E202" s="103">
        <v>2302</v>
      </c>
      <c r="F202" s="70"/>
      <c r="G202" s="70"/>
      <c r="H202" s="46" t="s">
        <v>548</v>
      </c>
      <c r="I202" s="151"/>
      <c r="J202" s="316" t="s">
        <v>971</v>
      </c>
      <c r="K202" s="150"/>
    </row>
    <row r="203" spans="1:51" ht="15" customHeight="1" x14ac:dyDescent="0.2">
      <c r="A203" s="9" t="s">
        <v>434</v>
      </c>
      <c r="B203" s="10" t="s">
        <v>436</v>
      </c>
      <c r="C203" s="11" t="s">
        <v>258</v>
      </c>
      <c r="D203" s="72">
        <v>2410</v>
      </c>
      <c r="E203" s="103">
        <v>2410</v>
      </c>
      <c r="F203" s="70"/>
      <c r="G203" s="70"/>
      <c r="H203" s="46" t="s">
        <v>550</v>
      </c>
      <c r="I203" s="151"/>
      <c r="J203" s="316" t="s">
        <v>972</v>
      </c>
      <c r="K203" s="150"/>
    </row>
    <row r="204" spans="1:51" ht="15" customHeight="1" x14ac:dyDescent="0.2">
      <c r="A204" s="9" t="s">
        <v>435</v>
      </c>
      <c r="B204" s="10" t="s">
        <v>436</v>
      </c>
      <c r="C204" s="11" t="s">
        <v>259</v>
      </c>
      <c r="D204" s="73">
        <v>2519</v>
      </c>
      <c r="E204" s="296">
        <v>2519</v>
      </c>
      <c r="F204" s="70"/>
      <c r="G204" s="70"/>
      <c r="H204" s="46" t="s">
        <v>551</v>
      </c>
      <c r="I204" s="151"/>
      <c r="J204" s="316" t="s">
        <v>973</v>
      </c>
      <c r="K204" s="150"/>
    </row>
    <row r="205" spans="1:51" ht="15" customHeight="1" x14ac:dyDescent="0.2">
      <c r="A205" s="9" t="s">
        <v>452</v>
      </c>
      <c r="B205" s="10" t="s">
        <v>450</v>
      </c>
      <c r="C205" s="11" t="s">
        <v>459</v>
      </c>
      <c r="D205" s="63">
        <v>587</v>
      </c>
      <c r="E205" s="74">
        <v>855</v>
      </c>
      <c r="F205" s="70"/>
      <c r="G205" s="70"/>
      <c r="H205" s="46" t="s">
        <v>547</v>
      </c>
      <c r="I205" s="151"/>
      <c r="J205" s="47" t="s">
        <v>763</v>
      </c>
      <c r="K205" s="150"/>
    </row>
    <row r="206" spans="1:51" ht="15" customHeight="1" x14ac:dyDescent="0.2">
      <c r="A206" s="9" t="s">
        <v>449</v>
      </c>
      <c r="B206" s="10" t="s">
        <v>450</v>
      </c>
      <c r="C206" s="11" t="s">
        <v>451</v>
      </c>
      <c r="D206" s="63">
        <v>658</v>
      </c>
      <c r="E206" s="74">
        <v>939</v>
      </c>
      <c r="F206" s="70"/>
      <c r="G206" s="70"/>
      <c r="H206" s="46" t="s">
        <v>549</v>
      </c>
      <c r="I206" s="151"/>
      <c r="J206" s="47" t="s">
        <v>764</v>
      </c>
      <c r="K206" s="150"/>
    </row>
    <row r="207" spans="1:51" ht="15" customHeight="1" x14ac:dyDescent="0.2">
      <c r="A207" s="9" t="s">
        <v>453</v>
      </c>
      <c r="B207" s="10" t="s">
        <v>450</v>
      </c>
      <c r="C207" s="11" t="s">
        <v>460</v>
      </c>
      <c r="D207" s="63">
        <v>558</v>
      </c>
      <c r="E207" s="74">
        <v>917</v>
      </c>
      <c r="F207" s="70"/>
      <c r="G207" s="70"/>
      <c r="H207" s="46" t="s">
        <v>674</v>
      </c>
      <c r="I207" s="151"/>
      <c r="J207" s="47" t="s">
        <v>765</v>
      </c>
      <c r="K207" s="150"/>
    </row>
    <row r="208" spans="1:51" ht="15" customHeight="1" x14ac:dyDescent="0.2">
      <c r="A208" s="9" t="s">
        <v>454</v>
      </c>
      <c r="B208" s="10" t="s">
        <v>450</v>
      </c>
      <c r="C208" s="11" t="s">
        <v>461</v>
      </c>
      <c r="D208" s="63">
        <v>764</v>
      </c>
      <c r="E208" s="74">
        <v>1073</v>
      </c>
      <c r="F208" s="70"/>
      <c r="G208" s="70"/>
      <c r="H208" s="46" t="s">
        <v>675</v>
      </c>
      <c r="I208" s="151"/>
      <c r="J208" s="47" t="s">
        <v>766</v>
      </c>
      <c r="K208" s="150"/>
    </row>
    <row r="209" spans="1:11" ht="15" customHeight="1" x14ac:dyDescent="0.2">
      <c r="A209" s="9" t="s">
        <v>437</v>
      </c>
      <c r="B209" s="10" t="s">
        <v>445</v>
      </c>
      <c r="C209" s="11" t="s">
        <v>260</v>
      </c>
      <c r="D209" s="72">
        <v>3272</v>
      </c>
      <c r="E209" s="103">
        <v>3272</v>
      </c>
      <c r="F209" s="70"/>
      <c r="G209" s="70"/>
      <c r="H209" s="46" t="s">
        <v>552</v>
      </c>
      <c r="I209" s="151"/>
      <c r="J209" s="316" t="s">
        <v>974</v>
      </c>
      <c r="K209" s="150"/>
    </row>
    <row r="210" spans="1:11" ht="15" customHeight="1" x14ac:dyDescent="0.2">
      <c r="A210" s="9" t="s">
        <v>438</v>
      </c>
      <c r="B210" s="10" t="s">
        <v>445</v>
      </c>
      <c r="C210" s="11" t="s">
        <v>260</v>
      </c>
      <c r="D210" s="72">
        <v>3272</v>
      </c>
      <c r="E210" s="103">
        <v>3272</v>
      </c>
      <c r="F210" s="70"/>
      <c r="G210" s="70"/>
      <c r="H210" s="46" t="s">
        <v>553</v>
      </c>
      <c r="I210" s="151"/>
      <c r="J210" s="316" t="s">
        <v>975</v>
      </c>
      <c r="K210" s="150"/>
    </row>
    <row r="211" spans="1:11" ht="15" customHeight="1" x14ac:dyDescent="0.2">
      <c r="A211" s="9" t="s">
        <v>439</v>
      </c>
      <c r="B211" s="10" t="s">
        <v>445</v>
      </c>
      <c r="C211" s="11" t="s">
        <v>261</v>
      </c>
      <c r="D211" s="72">
        <v>2872</v>
      </c>
      <c r="E211" s="103">
        <v>2872</v>
      </c>
      <c r="F211" s="70"/>
      <c r="G211" s="70"/>
      <c r="H211" s="46" t="s">
        <v>554</v>
      </c>
      <c r="I211" s="151"/>
      <c r="J211" s="316" t="s">
        <v>976</v>
      </c>
      <c r="K211" s="150"/>
    </row>
    <row r="212" spans="1:11" ht="15" customHeight="1" x14ac:dyDescent="0.2">
      <c r="A212" s="9" t="s">
        <v>440</v>
      </c>
      <c r="B212" s="10" t="s">
        <v>445</v>
      </c>
      <c r="C212" s="11" t="s">
        <v>261</v>
      </c>
      <c r="D212" s="72">
        <v>2872</v>
      </c>
      <c r="E212" s="103">
        <v>2872</v>
      </c>
      <c r="F212" s="70"/>
      <c r="G212" s="70"/>
      <c r="H212" s="46" t="s">
        <v>555</v>
      </c>
      <c r="I212" s="151"/>
      <c r="J212" s="316" t="s">
        <v>977</v>
      </c>
      <c r="K212" s="150"/>
    </row>
    <row r="213" spans="1:11" ht="15" customHeight="1" x14ac:dyDescent="0.2">
      <c r="A213" s="9" t="s">
        <v>441</v>
      </c>
      <c r="B213" s="10" t="s">
        <v>445</v>
      </c>
      <c r="C213" s="11" t="s">
        <v>262</v>
      </c>
      <c r="D213" s="72">
        <v>3239</v>
      </c>
      <c r="E213" s="103">
        <v>3239</v>
      </c>
      <c r="F213" s="70"/>
      <c r="G213" s="70"/>
      <c r="H213" s="46" t="s">
        <v>556</v>
      </c>
      <c r="I213" s="151"/>
      <c r="J213" s="316" t="s">
        <v>978</v>
      </c>
      <c r="K213" s="150"/>
    </row>
    <row r="214" spans="1:11" ht="15" customHeight="1" x14ac:dyDescent="0.2">
      <c r="A214" s="9" t="s">
        <v>442</v>
      </c>
      <c r="B214" s="10" t="s">
        <v>445</v>
      </c>
      <c r="C214" s="11" t="s">
        <v>262</v>
      </c>
      <c r="D214" s="72">
        <v>3239</v>
      </c>
      <c r="E214" s="103">
        <v>3239</v>
      </c>
      <c r="F214" s="70"/>
      <c r="G214" s="70"/>
      <c r="H214" s="46" t="s">
        <v>557</v>
      </c>
      <c r="I214" s="151"/>
      <c r="J214" s="316" t="s">
        <v>979</v>
      </c>
      <c r="K214" s="150"/>
    </row>
    <row r="215" spans="1:11" ht="15" customHeight="1" x14ac:dyDescent="0.2">
      <c r="A215" s="9" t="s">
        <v>443</v>
      </c>
      <c r="B215" s="10" t="s">
        <v>445</v>
      </c>
      <c r="C215" s="11" t="s">
        <v>263</v>
      </c>
      <c r="D215" s="72">
        <v>3933</v>
      </c>
      <c r="E215" s="103">
        <v>3933</v>
      </c>
      <c r="F215" s="70"/>
      <c r="G215" s="70"/>
      <c r="H215" s="46" t="s">
        <v>558</v>
      </c>
      <c r="I215" s="151"/>
      <c r="J215" s="316" t="s">
        <v>980</v>
      </c>
      <c r="K215" s="150"/>
    </row>
    <row r="216" spans="1:11" ht="15" customHeight="1" x14ac:dyDescent="0.2">
      <c r="A216" s="9" t="s">
        <v>688</v>
      </c>
      <c r="B216" s="10" t="s">
        <v>445</v>
      </c>
      <c r="C216" s="11" t="s">
        <v>263</v>
      </c>
      <c r="D216" s="72">
        <v>3933</v>
      </c>
      <c r="E216" s="103">
        <v>3933</v>
      </c>
      <c r="F216" s="70"/>
      <c r="G216" s="70"/>
      <c r="H216" s="46" t="s">
        <v>676</v>
      </c>
      <c r="I216" s="151"/>
      <c r="J216" s="316" t="s">
        <v>981</v>
      </c>
      <c r="K216" s="150"/>
    </row>
    <row r="217" spans="1:11" ht="15" customHeight="1" thickBot="1" x14ac:dyDescent="0.25">
      <c r="A217" s="75" t="s">
        <v>444</v>
      </c>
      <c r="B217" s="16" t="s">
        <v>400</v>
      </c>
      <c r="C217" s="17"/>
      <c r="D217" s="76">
        <v>7468</v>
      </c>
      <c r="E217" s="297">
        <v>7468</v>
      </c>
      <c r="F217" s="70"/>
      <c r="G217" s="70"/>
      <c r="H217" s="46" t="s">
        <v>677</v>
      </c>
      <c r="I217" s="151"/>
      <c r="J217" s="47" t="s">
        <v>677</v>
      </c>
      <c r="K217" s="150"/>
    </row>
    <row r="218" spans="1:11" ht="15" customHeight="1" thickBot="1" x14ac:dyDescent="0.25">
      <c r="A218" s="75" t="s">
        <v>457</v>
      </c>
      <c r="B218" s="16" t="s">
        <v>458</v>
      </c>
      <c r="C218" s="17"/>
      <c r="D218" s="77">
        <v>2277</v>
      </c>
      <c r="E218" s="298">
        <v>2277</v>
      </c>
      <c r="F218" s="70"/>
      <c r="G218" s="70"/>
      <c r="H218" s="46" t="s">
        <v>630</v>
      </c>
      <c r="I218" s="151"/>
      <c r="J218" s="47" t="s">
        <v>630</v>
      </c>
      <c r="K218" s="150"/>
    </row>
    <row r="219" spans="1:11" ht="15" customHeight="1" thickBot="1" x14ac:dyDescent="0.25">
      <c r="A219" s="78" t="s">
        <v>401</v>
      </c>
      <c r="B219" s="79"/>
      <c r="C219" s="79"/>
      <c r="D219" s="79"/>
      <c r="E219" s="80"/>
      <c r="F219" s="70"/>
      <c r="G219" s="70"/>
      <c r="H219" s="46"/>
      <c r="I219" s="151"/>
      <c r="K219" s="150"/>
    </row>
    <row r="220" spans="1:11" x14ac:dyDescent="0.2">
      <c r="A220" s="22" t="s">
        <v>49</v>
      </c>
      <c r="B220" s="3" t="s">
        <v>5</v>
      </c>
      <c r="C220" s="23" t="s">
        <v>270</v>
      </c>
      <c r="D220" s="24">
        <v>3643</v>
      </c>
      <c r="E220" s="81">
        <v>3917</v>
      </c>
      <c r="F220" s="70"/>
      <c r="G220" s="70"/>
      <c r="H220" s="46" t="s">
        <v>521</v>
      </c>
      <c r="I220" s="151"/>
      <c r="J220" s="47" t="s">
        <v>751</v>
      </c>
      <c r="K220" s="150"/>
    </row>
    <row r="221" spans="1:11" x14ac:dyDescent="0.2">
      <c r="A221" s="25" t="s">
        <v>50</v>
      </c>
      <c r="B221" s="10" t="s">
        <v>5</v>
      </c>
      <c r="C221" s="26" t="s">
        <v>271</v>
      </c>
      <c r="D221" s="27">
        <v>3845</v>
      </c>
      <c r="E221" s="82">
        <v>4134</v>
      </c>
      <c r="F221" s="70"/>
      <c r="G221" s="70"/>
      <c r="H221" s="46" t="s">
        <v>523</v>
      </c>
      <c r="I221" s="151"/>
      <c r="J221" s="47" t="s">
        <v>700</v>
      </c>
      <c r="K221" s="150"/>
    </row>
    <row r="222" spans="1:11" x14ac:dyDescent="0.2">
      <c r="A222" s="25" t="s">
        <v>51</v>
      </c>
      <c r="B222" s="10" t="s">
        <v>5</v>
      </c>
      <c r="C222" s="26" t="s">
        <v>272</v>
      </c>
      <c r="D222" s="27">
        <v>4097</v>
      </c>
      <c r="E222" s="82">
        <v>4501</v>
      </c>
      <c r="F222" s="70"/>
      <c r="G222" s="70"/>
      <c r="H222" s="46" t="s">
        <v>525</v>
      </c>
      <c r="I222" s="151"/>
      <c r="J222" s="47" t="s">
        <v>698</v>
      </c>
      <c r="K222" s="150"/>
    </row>
    <row r="223" spans="1:11" x14ac:dyDescent="0.2">
      <c r="A223" s="25" t="s">
        <v>52</v>
      </c>
      <c r="B223" s="10" t="s">
        <v>5</v>
      </c>
      <c r="C223" s="26" t="s">
        <v>273</v>
      </c>
      <c r="D223" s="27">
        <v>4613</v>
      </c>
      <c r="E223" s="82">
        <v>5030</v>
      </c>
      <c r="F223" s="70"/>
      <c r="G223" s="70"/>
      <c r="H223" s="46" t="s">
        <v>527</v>
      </c>
      <c r="I223" s="151"/>
      <c r="J223" s="47" t="s">
        <v>754</v>
      </c>
      <c r="K223" s="150"/>
    </row>
    <row r="224" spans="1:11" x14ac:dyDescent="0.2">
      <c r="A224" s="25" t="s">
        <v>53</v>
      </c>
      <c r="B224" s="10" t="s">
        <v>5</v>
      </c>
      <c r="C224" s="26" t="s">
        <v>269</v>
      </c>
      <c r="D224" s="27">
        <v>3912</v>
      </c>
      <c r="E224" s="82">
        <v>4204</v>
      </c>
      <c r="F224" s="70"/>
      <c r="G224" s="70"/>
      <c r="H224" s="46" t="s">
        <v>520</v>
      </c>
      <c r="I224" s="151"/>
      <c r="J224" s="47" t="s">
        <v>750</v>
      </c>
      <c r="K224" s="150"/>
    </row>
    <row r="225" spans="1:11" x14ac:dyDescent="0.2">
      <c r="A225" s="25" t="s">
        <v>54</v>
      </c>
      <c r="B225" s="10" t="s">
        <v>5</v>
      </c>
      <c r="C225" s="26" t="s">
        <v>257</v>
      </c>
      <c r="D225" s="27">
        <v>4178</v>
      </c>
      <c r="E225" s="82">
        <v>4498</v>
      </c>
      <c r="F225" s="70"/>
      <c r="G225" s="70"/>
      <c r="H225" s="46" t="s">
        <v>522</v>
      </c>
      <c r="I225" s="151"/>
      <c r="J225" s="47" t="s">
        <v>701</v>
      </c>
      <c r="K225" s="150"/>
    </row>
    <row r="226" spans="1:11" x14ac:dyDescent="0.2">
      <c r="A226" s="25" t="s">
        <v>55</v>
      </c>
      <c r="B226" s="10" t="s">
        <v>5</v>
      </c>
      <c r="C226" s="26" t="s">
        <v>258</v>
      </c>
      <c r="D226" s="27">
        <v>4519</v>
      </c>
      <c r="E226" s="82">
        <v>4886</v>
      </c>
      <c r="F226" s="70"/>
      <c r="G226" s="70"/>
      <c r="H226" s="46" t="s">
        <v>524</v>
      </c>
      <c r="I226" s="151"/>
      <c r="J226" s="47" t="s">
        <v>752</v>
      </c>
      <c r="K226" s="150"/>
    </row>
    <row r="227" spans="1:11" x14ac:dyDescent="0.2">
      <c r="A227" s="25" t="s">
        <v>56</v>
      </c>
      <c r="B227" s="10" t="s">
        <v>5</v>
      </c>
      <c r="C227" s="26" t="s">
        <v>259</v>
      </c>
      <c r="D227" s="27">
        <v>5099</v>
      </c>
      <c r="E227" s="82">
        <v>5473</v>
      </c>
      <c r="F227" s="70"/>
      <c r="G227" s="70"/>
      <c r="H227" s="46" t="s">
        <v>526</v>
      </c>
      <c r="I227" s="151"/>
      <c r="J227" s="47" t="s">
        <v>753</v>
      </c>
      <c r="K227" s="150"/>
    </row>
    <row r="228" spans="1:11" x14ac:dyDescent="0.2">
      <c r="A228" s="25" t="s">
        <v>682</v>
      </c>
      <c r="B228" s="10" t="s">
        <v>6</v>
      </c>
      <c r="C228" s="26" t="s">
        <v>260</v>
      </c>
      <c r="D228" s="27">
        <v>6218</v>
      </c>
      <c r="E228" s="82">
        <v>6897</v>
      </c>
      <c r="F228" s="70"/>
      <c r="G228" s="70"/>
      <c r="H228" s="46" t="s">
        <v>648</v>
      </c>
      <c r="I228" s="151"/>
      <c r="J228" s="47" t="s">
        <v>743</v>
      </c>
      <c r="K228" s="150"/>
    </row>
    <row r="229" spans="1:11" x14ac:dyDescent="0.2">
      <c r="A229" s="25" t="s">
        <v>683</v>
      </c>
      <c r="B229" s="10" t="s">
        <v>7</v>
      </c>
      <c r="C229" s="26" t="s">
        <v>260</v>
      </c>
      <c r="D229" s="27">
        <v>6218</v>
      </c>
      <c r="E229" s="82">
        <v>6897</v>
      </c>
      <c r="F229" s="70"/>
      <c r="G229" s="70"/>
      <c r="H229" s="46" t="s">
        <v>649</v>
      </c>
      <c r="I229" s="151"/>
      <c r="J229" s="47" t="s">
        <v>744</v>
      </c>
      <c r="K229" s="150"/>
    </row>
    <row r="230" spans="1:11" x14ac:dyDescent="0.2">
      <c r="A230" s="25" t="s">
        <v>678</v>
      </c>
      <c r="B230" s="10" t="s">
        <v>6</v>
      </c>
      <c r="C230" s="26" t="s">
        <v>261</v>
      </c>
      <c r="D230" s="27">
        <v>5766</v>
      </c>
      <c r="E230" s="82">
        <v>6605</v>
      </c>
      <c r="F230" s="70"/>
      <c r="G230" s="70"/>
      <c r="H230" s="46" t="s">
        <v>650</v>
      </c>
      <c r="I230" s="151"/>
      <c r="J230" s="47" t="s">
        <v>704</v>
      </c>
      <c r="K230" s="150"/>
    </row>
    <row r="231" spans="1:11" x14ac:dyDescent="0.2">
      <c r="A231" s="25" t="s">
        <v>679</v>
      </c>
      <c r="B231" s="10" t="s">
        <v>7</v>
      </c>
      <c r="C231" s="26" t="s">
        <v>261</v>
      </c>
      <c r="D231" s="27">
        <v>5766</v>
      </c>
      <c r="E231" s="82">
        <v>6605</v>
      </c>
      <c r="F231" s="70"/>
      <c r="G231" s="70"/>
      <c r="H231" s="46" t="s">
        <v>651</v>
      </c>
      <c r="I231" s="151"/>
      <c r="J231" s="47" t="s">
        <v>705</v>
      </c>
      <c r="K231" s="150"/>
    </row>
    <row r="232" spans="1:11" x14ac:dyDescent="0.2">
      <c r="A232" s="25" t="s">
        <v>684</v>
      </c>
      <c r="B232" s="10" t="s">
        <v>6</v>
      </c>
      <c r="C232" s="26" t="s">
        <v>262</v>
      </c>
      <c r="D232" s="27">
        <v>7399</v>
      </c>
      <c r="E232" s="82">
        <v>7977</v>
      </c>
      <c r="F232" s="70"/>
      <c r="G232" s="70"/>
      <c r="H232" s="46" t="s">
        <v>652</v>
      </c>
      <c r="I232" s="151"/>
      <c r="J232" s="47" t="s">
        <v>745</v>
      </c>
      <c r="K232" s="150"/>
    </row>
    <row r="233" spans="1:11" x14ac:dyDescent="0.2">
      <c r="A233" s="25" t="s">
        <v>685</v>
      </c>
      <c r="B233" s="10" t="s">
        <v>7</v>
      </c>
      <c r="C233" s="26" t="s">
        <v>262</v>
      </c>
      <c r="D233" s="27">
        <v>7399</v>
      </c>
      <c r="E233" s="82">
        <v>7977</v>
      </c>
      <c r="F233" s="70"/>
      <c r="G233" s="70"/>
      <c r="H233" s="46" t="s">
        <v>653</v>
      </c>
      <c r="I233" s="151"/>
      <c r="J233" s="47" t="s">
        <v>746</v>
      </c>
      <c r="K233" s="150"/>
    </row>
    <row r="234" spans="1:11" x14ac:dyDescent="0.2">
      <c r="A234" s="25" t="s">
        <v>686</v>
      </c>
      <c r="B234" s="10" t="s">
        <v>6</v>
      </c>
      <c r="C234" s="26" t="s">
        <v>263</v>
      </c>
      <c r="D234" s="27">
        <v>7966</v>
      </c>
      <c r="E234" s="82">
        <v>8830</v>
      </c>
      <c r="F234" s="70"/>
      <c r="G234" s="70"/>
      <c r="H234" s="46" t="s">
        <v>654</v>
      </c>
      <c r="I234" s="151"/>
      <c r="J234" s="47" t="s">
        <v>747</v>
      </c>
      <c r="K234" s="150"/>
    </row>
    <row r="235" spans="1:11" x14ac:dyDescent="0.2">
      <c r="A235" s="25" t="s">
        <v>687</v>
      </c>
      <c r="B235" s="10" t="s">
        <v>7</v>
      </c>
      <c r="C235" s="26" t="s">
        <v>263</v>
      </c>
      <c r="D235" s="27">
        <v>7966</v>
      </c>
      <c r="E235" s="82">
        <v>8830</v>
      </c>
      <c r="F235" s="70"/>
      <c r="G235" s="70"/>
      <c r="H235" s="46" t="s">
        <v>655</v>
      </c>
      <c r="I235" s="151"/>
      <c r="J235" s="132" t="s">
        <v>748</v>
      </c>
      <c r="K235" s="150"/>
    </row>
    <row r="236" spans="1:11" x14ac:dyDescent="0.2">
      <c r="A236" s="25" t="s">
        <v>266</v>
      </c>
      <c r="B236" s="28" t="s">
        <v>65</v>
      </c>
      <c r="C236" s="26" t="s">
        <v>267</v>
      </c>
      <c r="D236" s="27">
        <v>2935</v>
      </c>
      <c r="E236" s="82">
        <v>3248</v>
      </c>
      <c r="F236" s="70"/>
      <c r="G236" s="70"/>
      <c r="H236" s="46" t="s">
        <v>656</v>
      </c>
      <c r="I236" s="151"/>
      <c r="J236" s="132" t="s">
        <v>755</v>
      </c>
      <c r="K236" s="150"/>
    </row>
    <row r="237" spans="1:11" ht="15.75" thickBot="1" x14ac:dyDescent="0.25">
      <c r="A237" s="29" t="s">
        <v>845</v>
      </c>
      <c r="B237" s="30" t="s">
        <v>66</v>
      </c>
      <c r="C237" s="31" t="s">
        <v>269</v>
      </c>
      <c r="D237" s="32">
        <v>5458</v>
      </c>
      <c r="E237" s="83">
        <v>6055</v>
      </c>
      <c r="F237" s="70"/>
      <c r="G237" s="70"/>
      <c r="H237" s="46" t="s">
        <v>657</v>
      </c>
      <c r="I237" s="151"/>
      <c r="J237" s="316" t="s">
        <v>986</v>
      </c>
      <c r="K237" s="150"/>
    </row>
    <row r="238" spans="1:11" ht="15.75" thickBot="1" x14ac:dyDescent="0.25">
      <c r="A238" s="84" t="s">
        <v>402</v>
      </c>
      <c r="B238" s="85"/>
      <c r="C238" s="85"/>
      <c r="D238" s="85"/>
      <c r="E238" s="86"/>
      <c r="F238" s="70"/>
      <c r="G238" s="70"/>
      <c r="H238" s="46"/>
      <c r="I238" s="151"/>
      <c r="J238" s="132"/>
      <c r="K238" s="150"/>
    </row>
    <row r="239" spans="1:11" x14ac:dyDescent="0.2">
      <c r="A239" s="33" t="s">
        <v>106</v>
      </c>
      <c r="B239" s="3" t="s">
        <v>34</v>
      </c>
      <c r="C239" s="34" t="s">
        <v>32</v>
      </c>
      <c r="D239" s="24">
        <v>1389</v>
      </c>
      <c r="E239" s="81">
        <v>1569</v>
      </c>
      <c r="F239" s="70"/>
      <c r="G239" s="70"/>
      <c r="H239" s="46" t="s">
        <v>505</v>
      </c>
      <c r="I239" s="151"/>
      <c r="J239" s="132" t="s">
        <v>730</v>
      </c>
      <c r="K239" s="150"/>
    </row>
    <row r="240" spans="1:11" x14ac:dyDescent="0.2">
      <c r="A240" s="35" t="s">
        <v>680</v>
      </c>
      <c r="B240" s="10" t="s">
        <v>34</v>
      </c>
      <c r="C240" s="36" t="s">
        <v>33</v>
      </c>
      <c r="D240" s="27">
        <v>1117</v>
      </c>
      <c r="E240" s="82">
        <v>1277</v>
      </c>
      <c r="F240" s="70"/>
      <c r="G240" s="70"/>
      <c r="H240" s="70" t="s">
        <v>658</v>
      </c>
      <c r="I240" s="151"/>
      <c r="J240" s="132" t="s">
        <v>731</v>
      </c>
      <c r="K240" s="150"/>
    </row>
    <row r="241" spans="1:11" x14ac:dyDescent="0.2">
      <c r="A241" s="35" t="s">
        <v>294</v>
      </c>
      <c r="B241" s="10" t="s">
        <v>34</v>
      </c>
      <c r="C241" s="36" t="s">
        <v>35</v>
      </c>
      <c r="D241" s="27">
        <v>1582</v>
      </c>
      <c r="E241" s="82">
        <v>1763</v>
      </c>
      <c r="F241" s="70"/>
      <c r="G241" s="70"/>
      <c r="H241" s="46" t="s">
        <v>659</v>
      </c>
      <c r="I241" s="151"/>
      <c r="J241" s="316" t="s">
        <v>983</v>
      </c>
      <c r="K241" s="150"/>
    </row>
    <row r="242" spans="1:11" x14ac:dyDescent="0.2">
      <c r="A242" s="35" t="s">
        <v>295</v>
      </c>
      <c r="B242" s="10" t="s">
        <v>34</v>
      </c>
      <c r="C242" s="36" t="s">
        <v>36</v>
      </c>
      <c r="D242" s="27">
        <v>1271</v>
      </c>
      <c r="E242" s="82">
        <v>1411</v>
      </c>
      <c r="F242" s="70"/>
      <c r="G242" s="70"/>
      <c r="H242" s="46" t="s">
        <v>660</v>
      </c>
      <c r="I242" s="151"/>
      <c r="J242" s="316" t="s">
        <v>984</v>
      </c>
      <c r="K242" s="150"/>
    </row>
    <row r="243" spans="1:11" x14ac:dyDescent="0.2">
      <c r="A243" s="35" t="s">
        <v>296</v>
      </c>
      <c r="B243" s="10" t="s">
        <v>34</v>
      </c>
      <c r="C243" s="36" t="s">
        <v>37</v>
      </c>
      <c r="D243" s="27">
        <v>1533</v>
      </c>
      <c r="E243" s="82">
        <v>1704</v>
      </c>
      <c r="F243" s="70"/>
      <c r="G243" s="70"/>
      <c r="H243" s="46" t="s">
        <v>661</v>
      </c>
      <c r="I243" s="151"/>
      <c r="J243" s="316" t="s">
        <v>985</v>
      </c>
      <c r="K243" s="150"/>
    </row>
    <row r="244" spans="1:11" x14ac:dyDescent="0.2">
      <c r="A244" s="35" t="s">
        <v>108</v>
      </c>
      <c r="B244" s="10" t="s">
        <v>34</v>
      </c>
      <c r="C244" s="36" t="s">
        <v>38</v>
      </c>
      <c r="D244" s="27">
        <v>2267</v>
      </c>
      <c r="E244" s="82">
        <v>2469</v>
      </c>
      <c r="F244" s="70"/>
      <c r="G244" s="70"/>
      <c r="H244" s="46" t="s">
        <v>506</v>
      </c>
      <c r="I244" s="151"/>
      <c r="J244" s="132" t="s">
        <v>732</v>
      </c>
      <c r="K244" s="150"/>
    </row>
    <row r="245" spans="1:11" x14ac:dyDescent="0.2">
      <c r="A245" s="35" t="s">
        <v>109</v>
      </c>
      <c r="B245" s="10" t="s">
        <v>34</v>
      </c>
      <c r="C245" s="36" t="s">
        <v>39</v>
      </c>
      <c r="D245" s="27">
        <v>3127</v>
      </c>
      <c r="E245" s="82">
        <v>3595</v>
      </c>
      <c r="F245" s="70"/>
      <c r="G245" s="70"/>
      <c r="H245" s="46" t="s">
        <v>507</v>
      </c>
      <c r="I245" s="151"/>
      <c r="J245" s="47" t="s">
        <v>733</v>
      </c>
      <c r="K245" s="150"/>
    </row>
    <row r="246" spans="1:11" x14ac:dyDescent="0.2">
      <c r="A246" s="35" t="s">
        <v>110</v>
      </c>
      <c r="B246" s="10" t="s">
        <v>34</v>
      </c>
      <c r="C246" s="36" t="s">
        <v>40</v>
      </c>
      <c r="D246" s="27">
        <v>2583</v>
      </c>
      <c r="E246" s="82">
        <v>2805</v>
      </c>
      <c r="F246" s="70"/>
      <c r="G246" s="70"/>
      <c r="H246" s="46" t="s">
        <v>508</v>
      </c>
      <c r="I246" s="151"/>
      <c r="J246" s="47" t="s">
        <v>734</v>
      </c>
      <c r="K246" s="150"/>
    </row>
    <row r="247" spans="1:11" x14ac:dyDescent="0.2">
      <c r="A247" s="35" t="s">
        <v>111</v>
      </c>
      <c r="B247" s="10" t="s">
        <v>34</v>
      </c>
      <c r="C247" s="36" t="s">
        <v>41</v>
      </c>
      <c r="D247" s="27">
        <v>3281</v>
      </c>
      <c r="E247" s="82">
        <v>3535</v>
      </c>
      <c r="F247" s="70"/>
      <c r="G247" s="70"/>
      <c r="H247" s="46" t="s">
        <v>509</v>
      </c>
      <c r="I247" s="151"/>
      <c r="J247" s="47" t="s">
        <v>735</v>
      </c>
      <c r="K247" s="150"/>
    </row>
    <row r="248" spans="1:11" x14ac:dyDescent="0.2">
      <c r="A248" s="35" t="s">
        <v>112</v>
      </c>
      <c r="B248" s="10" t="s">
        <v>34</v>
      </c>
      <c r="C248" s="36" t="s">
        <v>42</v>
      </c>
      <c r="D248" s="27">
        <v>2105</v>
      </c>
      <c r="E248" s="82">
        <v>2484</v>
      </c>
      <c r="F248" s="70"/>
      <c r="G248" s="70"/>
      <c r="H248" s="46" t="s">
        <v>504</v>
      </c>
      <c r="I248" s="151"/>
      <c r="J248" s="47" t="s">
        <v>729</v>
      </c>
      <c r="K248" s="150"/>
    </row>
    <row r="249" spans="1:11" ht="15.75" thickBot="1" x14ac:dyDescent="0.25">
      <c r="A249" s="37" t="s">
        <v>150</v>
      </c>
      <c r="B249" s="16" t="s">
        <v>43</v>
      </c>
      <c r="C249" s="38" t="s">
        <v>151</v>
      </c>
      <c r="D249" s="32">
        <v>1064</v>
      </c>
      <c r="E249" s="83">
        <v>1064</v>
      </c>
      <c r="F249" s="70"/>
      <c r="G249" s="70"/>
      <c r="H249" s="46" t="s">
        <v>486</v>
      </c>
      <c r="I249" s="151"/>
      <c r="J249" s="47" t="s">
        <v>486</v>
      </c>
      <c r="K249" s="150"/>
    </row>
    <row r="250" spans="1:11" ht="15.75" thickBot="1" x14ac:dyDescent="0.25">
      <c r="A250" s="87" t="s">
        <v>403</v>
      </c>
      <c r="B250" s="88"/>
      <c r="C250" s="88"/>
      <c r="D250" s="88"/>
      <c r="E250" s="89"/>
      <c r="F250" s="90"/>
      <c r="G250" s="90"/>
      <c r="H250" s="46"/>
      <c r="I250" s="151"/>
      <c r="K250" s="150"/>
    </row>
    <row r="251" spans="1:11" x14ac:dyDescent="0.2">
      <c r="A251" s="22" t="s">
        <v>67</v>
      </c>
      <c r="B251" s="39" t="s">
        <v>18</v>
      </c>
      <c r="C251" s="23" t="s">
        <v>264</v>
      </c>
      <c r="D251" s="24">
        <v>5885</v>
      </c>
      <c r="E251" s="81">
        <v>6641</v>
      </c>
      <c r="F251" s="70"/>
      <c r="G251" s="70"/>
      <c r="H251" s="46" t="s">
        <v>518</v>
      </c>
      <c r="I251" s="151"/>
      <c r="J251" s="47" t="s">
        <v>749</v>
      </c>
      <c r="K251" s="150"/>
    </row>
    <row r="252" spans="1:11" ht="15.75" thickBot="1" x14ac:dyDescent="0.25">
      <c r="A252" s="29" t="s">
        <v>68</v>
      </c>
      <c r="B252" s="30" t="s">
        <v>18</v>
      </c>
      <c r="C252" s="31" t="s">
        <v>265</v>
      </c>
      <c r="D252" s="32">
        <v>6170</v>
      </c>
      <c r="E252" s="83">
        <v>6960</v>
      </c>
      <c r="F252" s="70"/>
      <c r="G252" s="70"/>
      <c r="H252" s="46" t="s">
        <v>519</v>
      </c>
      <c r="I252" s="151"/>
      <c r="J252" s="47" t="s">
        <v>697</v>
      </c>
      <c r="K252" s="150"/>
    </row>
    <row r="253" spans="1:11" x14ac:dyDescent="0.2">
      <c r="A253" s="91" t="s">
        <v>336</v>
      </c>
      <c r="B253" s="92"/>
      <c r="C253" s="92"/>
      <c r="D253" s="92"/>
      <c r="E253" s="93"/>
      <c r="F253" s="94"/>
      <c r="G253" s="94"/>
      <c r="H253" s="46"/>
      <c r="I253" s="151"/>
      <c r="K253" s="150"/>
    </row>
    <row r="254" spans="1:11" ht="30" x14ac:dyDescent="0.2">
      <c r="A254" s="52" t="s">
        <v>298</v>
      </c>
      <c r="B254" s="53" t="s">
        <v>301</v>
      </c>
      <c r="C254" s="54" t="s">
        <v>287</v>
      </c>
      <c r="D254" s="55">
        <v>5235</v>
      </c>
      <c r="E254" s="95">
        <v>5643</v>
      </c>
      <c r="F254" s="70"/>
      <c r="G254" s="70"/>
      <c r="H254" s="46" t="s">
        <v>846</v>
      </c>
      <c r="I254" s="151"/>
      <c r="J254" s="47" t="s">
        <v>988</v>
      </c>
      <c r="K254" s="150"/>
    </row>
    <row r="255" spans="1:11" ht="30" x14ac:dyDescent="0.2">
      <c r="A255" s="35" t="s">
        <v>299</v>
      </c>
      <c r="B255" s="10" t="s">
        <v>302</v>
      </c>
      <c r="C255" s="36" t="s">
        <v>288</v>
      </c>
      <c r="D255" s="27">
        <v>6009</v>
      </c>
      <c r="E255" s="82">
        <v>6462</v>
      </c>
      <c r="F255" s="70"/>
      <c r="G255" s="70"/>
      <c r="H255" s="46" t="s">
        <v>847</v>
      </c>
      <c r="I255" s="151"/>
      <c r="J255" s="47" t="s">
        <v>989</v>
      </c>
      <c r="K255" s="150"/>
    </row>
    <row r="256" spans="1:11" ht="30" x14ac:dyDescent="0.2">
      <c r="A256" s="35" t="s">
        <v>324</v>
      </c>
      <c r="B256" s="10" t="s">
        <v>329</v>
      </c>
      <c r="C256" s="36" t="s">
        <v>283</v>
      </c>
      <c r="D256" s="27">
        <v>7194</v>
      </c>
      <c r="E256" s="82">
        <v>7762</v>
      </c>
      <c r="F256" s="70"/>
      <c r="G256" s="70"/>
      <c r="H256" s="46" t="s">
        <v>848</v>
      </c>
      <c r="I256" s="151"/>
      <c r="J256" s="47" t="s">
        <v>993</v>
      </c>
      <c r="K256" s="150"/>
    </row>
    <row r="257" spans="1:11" ht="30" x14ac:dyDescent="0.2">
      <c r="A257" s="35" t="s">
        <v>325</v>
      </c>
      <c r="B257" s="10" t="s">
        <v>329</v>
      </c>
      <c r="C257" s="36" t="s">
        <v>284</v>
      </c>
      <c r="D257" s="27">
        <v>7248</v>
      </c>
      <c r="E257" s="82">
        <v>8300</v>
      </c>
      <c r="F257" s="70"/>
      <c r="G257" s="70"/>
      <c r="H257" s="46" t="s">
        <v>849</v>
      </c>
      <c r="I257" s="151"/>
      <c r="J257" s="47" t="s">
        <v>990</v>
      </c>
      <c r="K257" s="150"/>
    </row>
    <row r="258" spans="1:11" ht="30" x14ac:dyDescent="0.2">
      <c r="A258" s="35" t="s">
        <v>326</v>
      </c>
      <c r="B258" s="10" t="s">
        <v>329</v>
      </c>
      <c r="C258" s="36" t="s">
        <v>285</v>
      </c>
      <c r="D258" s="27">
        <v>7381</v>
      </c>
      <c r="E258" s="82">
        <v>8438</v>
      </c>
      <c r="F258" s="70"/>
      <c r="G258" s="70"/>
      <c r="H258" s="46" t="s">
        <v>850</v>
      </c>
      <c r="I258" s="151"/>
      <c r="J258" s="47" t="s">
        <v>991</v>
      </c>
      <c r="K258" s="150"/>
    </row>
    <row r="259" spans="1:11" ht="45" x14ac:dyDescent="0.2">
      <c r="A259" s="35" t="s">
        <v>327</v>
      </c>
      <c r="B259" s="10" t="s">
        <v>330</v>
      </c>
      <c r="C259" s="36" t="s">
        <v>286</v>
      </c>
      <c r="D259" s="27">
        <v>7463</v>
      </c>
      <c r="E259" s="82">
        <v>8077</v>
      </c>
      <c r="F259" s="70"/>
      <c r="G259" s="70"/>
      <c r="H259" s="46" t="s">
        <v>851</v>
      </c>
      <c r="I259" s="151"/>
      <c r="J259" s="47" t="s">
        <v>992</v>
      </c>
      <c r="K259" s="150"/>
    </row>
    <row r="260" spans="1:11" x14ac:dyDescent="0.2">
      <c r="A260" s="35" t="s">
        <v>323</v>
      </c>
      <c r="B260" s="28" t="s">
        <v>328</v>
      </c>
      <c r="C260" s="36" t="s">
        <v>282</v>
      </c>
      <c r="D260" s="27">
        <v>5379</v>
      </c>
      <c r="E260" s="82">
        <v>5976</v>
      </c>
      <c r="F260" s="70"/>
      <c r="G260" s="70"/>
      <c r="H260" s="46" t="s">
        <v>639</v>
      </c>
      <c r="I260" s="151"/>
      <c r="J260" s="47" t="s">
        <v>844</v>
      </c>
      <c r="K260" s="150"/>
    </row>
    <row r="261" spans="1:11" ht="30.75" thickBot="1" x14ac:dyDescent="0.25">
      <c r="A261" s="35" t="s">
        <v>300</v>
      </c>
      <c r="B261" s="28" t="s">
        <v>303</v>
      </c>
      <c r="C261" s="36" t="s">
        <v>255</v>
      </c>
      <c r="D261" s="27">
        <v>10550</v>
      </c>
      <c r="E261" s="82">
        <v>11308</v>
      </c>
      <c r="F261" s="70"/>
      <c r="G261" s="70"/>
      <c r="H261" s="46" t="s">
        <v>662</v>
      </c>
      <c r="I261" s="151"/>
      <c r="J261" s="47" t="s">
        <v>831</v>
      </c>
      <c r="K261" s="150"/>
    </row>
    <row r="262" spans="1:11" ht="15.75" thickBot="1" x14ac:dyDescent="0.25">
      <c r="A262" s="87" t="s">
        <v>404</v>
      </c>
      <c r="B262" s="88"/>
      <c r="C262" s="88"/>
      <c r="D262" s="88"/>
      <c r="E262" s="89"/>
      <c r="F262" s="90"/>
      <c r="G262" s="90"/>
      <c r="H262" s="46"/>
      <c r="I262" s="151"/>
      <c r="K262" s="150"/>
    </row>
    <row r="263" spans="1:11" ht="30" x14ac:dyDescent="0.2">
      <c r="A263" s="35" t="s">
        <v>83</v>
      </c>
      <c r="B263" s="10" t="s">
        <v>22</v>
      </c>
      <c r="C263" s="36" t="s">
        <v>245</v>
      </c>
      <c r="D263" s="27">
        <v>6868</v>
      </c>
      <c r="E263" s="82">
        <v>7387</v>
      </c>
      <c r="F263" s="70"/>
      <c r="G263" s="70"/>
      <c r="H263" s="46" t="s">
        <v>590</v>
      </c>
      <c r="I263" s="151"/>
      <c r="J263" s="47" t="s">
        <v>782</v>
      </c>
      <c r="K263" s="150"/>
    </row>
    <row r="264" spans="1:11" ht="30" x14ac:dyDescent="0.2">
      <c r="A264" s="35" t="s">
        <v>84</v>
      </c>
      <c r="B264" s="10" t="s">
        <v>82</v>
      </c>
      <c r="C264" s="36" t="s">
        <v>246</v>
      </c>
      <c r="D264" s="27">
        <v>10000</v>
      </c>
      <c r="E264" s="82">
        <v>11064</v>
      </c>
      <c r="F264" s="70"/>
      <c r="G264" s="70"/>
      <c r="H264" s="46" t="s">
        <v>591</v>
      </c>
      <c r="I264" s="151"/>
      <c r="J264" s="47" t="s">
        <v>783</v>
      </c>
      <c r="K264" s="150"/>
    </row>
    <row r="265" spans="1:11" ht="30" x14ac:dyDescent="0.2">
      <c r="A265" s="35" t="s">
        <v>85</v>
      </c>
      <c r="B265" s="10" t="s">
        <v>87</v>
      </c>
      <c r="C265" s="36" t="s">
        <v>247</v>
      </c>
      <c r="D265" s="27">
        <v>10708</v>
      </c>
      <c r="E265" s="82">
        <v>12513</v>
      </c>
      <c r="F265" s="70"/>
      <c r="G265" s="70"/>
      <c r="H265" s="46" t="s">
        <v>663</v>
      </c>
      <c r="I265" s="320"/>
      <c r="J265" s="47">
        <v>10000103378</v>
      </c>
      <c r="K265" s="150"/>
    </row>
    <row r="266" spans="1:11" ht="30.75" thickBot="1" x14ac:dyDescent="0.25">
      <c r="A266" s="35" t="s">
        <v>86</v>
      </c>
      <c r="B266" s="10" t="s">
        <v>23</v>
      </c>
      <c r="C266" s="36" t="s">
        <v>248</v>
      </c>
      <c r="D266" s="27">
        <v>10434</v>
      </c>
      <c r="E266" s="82">
        <v>11080</v>
      </c>
      <c r="F266" s="70"/>
      <c r="G266" s="70"/>
      <c r="H266" s="46" t="s">
        <v>852</v>
      </c>
      <c r="I266" s="151"/>
      <c r="J266" s="47" t="s">
        <v>853</v>
      </c>
      <c r="K266" s="150"/>
    </row>
    <row r="267" spans="1:11" ht="15.75" thickBot="1" x14ac:dyDescent="0.25">
      <c r="A267" s="87" t="s">
        <v>395</v>
      </c>
      <c r="B267" s="88"/>
      <c r="C267" s="88"/>
      <c r="D267" s="88"/>
      <c r="E267" s="89"/>
      <c r="F267" s="90"/>
      <c r="G267" s="90"/>
      <c r="H267" s="46"/>
      <c r="I267" s="151"/>
      <c r="K267" s="150"/>
    </row>
    <row r="268" spans="1:11" x14ac:dyDescent="0.2">
      <c r="A268" s="35" t="s">
        <v>81</v>
      </c>
      <c r="B268" s="10" t="s">
        <v>78</v>
      </c>
      <c r="C268" s="36" t="s">
        <v>279</v>
      </c>
      <c r="D268" s="27">
        <v>5342</v>
      </c>
      <c r="E268" s="82">
        <v>6104</v>
      </c>
      <c r="F268" s="70"/>
      <c r="G268" s="70"/>
      <c r="H268" s="46" t="s">
        <v>511</v>
      </c>
      <c r="I268" s="151"/>
      <c r="J268" s="47" t="s">
        <v>715</v>
      </c>
      <c r="K268" s="150"/>
    </row>
    <row r="269" spans="1:11" x14ac:dyDescent="0.2">
      <c r="A269" s="35" t="s">
        <v>76</v>
      </c>
      <c r="B269" s="10" t="s">
        <v>79</v>
      </c>
      <c r="C269" s="36" t="s">
        <v>280</v>
      </c>
      <c r="D269" s="27">
        <v>3846</v>
      </c>
      <c r="E269" s="82">
        <v>4334</v>
      </c>
      <c r="F269" s="70"/>
      <c r="G269" s="70"/>
      <c r="H269" s="46" t="s">
        <v>512</v>
      </c>
      <c r="I269" s="151"/>
      <c r="J269" s="47" t="s">
        <v>716</v>
      </c>
      <c r="K269" s="150"/>
    </row>
    <row r="270" spans="1:11" ht="15.75" thickBot="1" x14ac:dyDescent="0.25">
      <c r="A270" s="40" t="s">
        <v>77</v>
      </c>
      <c r="B270" s="41" t="s">
        <v>80</v>
      </c>
      <c r="C270" s="42" t="s">
        <v>281</v>
      </c>
      <c r="D270" s="43">
        <v>2716</v>
      </c>
      <c r="E270" s="96">
        <v>3039</v>
      </c>
      <c r="F270" s="70"/>
      <c r="G270" s="70"/>
      <c r="H270" s="46" t="s">
        <v>513</v>
      </c>
      <c r="I270" s="151"/>
      <c r="J270" s="47" t="s">
        <v>717</v>
      </c>
      <c r="K270" s="150"/>
    </row>
    <row r="271" spans="1:11" ht="15.75" thickBot="1" x14ac:dyDescent="0.25">
      <c r="A271" s="87" t="s">
        <v>392</v>
      </c>
      <c r="B271" s="88"/>
      <c r="C271" s="88"/>
      <c r="D271" s="88"/>
      <c r="E271" s="89"/>
      <c r="F271" s="90"/>
      <c r="G271" s="90"/>
      <c r="H271" s="46"/>
      <c r="I271" s="151"/>
      <c r="K271" s="150"/>
    </row>
    <row r="272" spans="1:11" x14ac:dyDescent="0.2">
      <c r="A272" s="52" t="s">
        <v>70</v>
      </c>
      <c r="B272" s="53" t="s">
        <v>8</v>
      </c>
      <c r="C272" s="54" t="s">
        <v>248</v>
      </c>
      <c r="D272" s="55">
        <v>6064</v>
      </c>
      <c r="E272" s="95">
        <v>6497</v>
      </c>
      <c r="F272" s="70"/>
      <c r="G272" s="70"/>
      <c r="H272" s="46" t="s">
        <v>487</v>
      </c>
      <c r="I272" s="151"/>
      <c r="J272" s="47" t="s">
        <v>711</v>
      </c>
      <c r="K272" s="150"/>
    </row>
    <row r="273" spans="1:11" ht="30" x14ac:dyDescent="0.2">
      <c r="A273" s="35" t="s">
        <v>88</v>
      </c>
      <c r="B273" s="10" t="s">
        <v>28</v>
      </c>
      <c r="C273" s="36" t="s">
        <v>248</v>
      </c>
      <c r="D273" s="27">
        <v>8100</v>
      </c>
      <c r="E273" s="82">
        <v>8723</v>
      </c>
      <c r="F273" s="70"/>
      <c r="G273" s="70"/>
      <c r="H273" s="46" t="s">
        <v>592</v>
      </c>
      <c r="I273" s="151"/>
      <c r="J273" s="47" t="s">
        <v>784</v>
      </c>
      <c r="K273" s="150"/>
    </row>
    <row r="274" spans="1:11" ht="45" x14ac:dyDescent="0.2">
      <c r="A274" s="35" t="s">
        <v>89</v>
      </c>
      <c r="B274" s="10" t="s">
        <v>11</v>
      </c>
      <c r="C274" s="36" t="s">
        <v>248</v>
      </c>
      <c r="D274" s="27">
        <v>12104</v>
      </c>
      <c r="E274" s="82">
        <v>12727</v>
      </c>
      <c r="F274" s="70"/>
      <c r="G274" s="70"/>
      <c r="H274" s="46" t="s">
        <v>593</v>
      </c>
      <c r="I274" s="151"/>
      <c r="J274" s="47" t="s">
        <v>785</v>
      </c>
      <c r="K274" s="150"/>
    </row>
    <row r="275" spans="1:11" ht="45" x14ac:dyDescent="0.2">
      <c r="A275" s="35" t="s">
        <v>90</v>
      </c>
      <c r="B275" s="10" t="s">
        <v>12</v>
      </c>
      <c r="C275" s="36" t="s">
        <v>248</v>
      </c>
      <c r="D275" s="27">
        <v>10558</v>
      </c>
      <c r="E275" s="82">
        <v>11355</v>
      </c>
      <c r="F275" s="70"/>
      <c r="G275" s="70"/>
      <c r="H275" s="46" t="s">
        <v>594</v>
      </c>
      <c r="I275" s="151"/>
      <c r="J275" s="47" t="s">
        <v>786</v>
      </c>
      <c r="K275" s="150"/>
    </row>
    <row r="276" spans="1:11" ht="45" x14ac:dyDescent="0.2">
      <c r="A276" s="35" t="s">
        <v>91</v>
      </c>
      <c r="B276" s="10" t="s">
        <v>24</v>
      </c>
      <c r="C276" s="36" t="s">
        <v>248</v>
      </c>
      <c r="D276" s="27">
        <v>11490</v>
      </c>
      <c r="E276" s="82">
        <v>12113</v>
      </c>
      <c r="F276" s="70"/>
      <c r="G276" s="70"/>
      <c r="H276" s="46" t="s">
        <v>595</v>
      </c>
      <c r="I276" s="151"/>
      <c r="J276" s="47" t="s">
        <v>787</v>
      </c>
      <c r="K276" s="150"/>
    </row>
    <row r="277" spans="1:11" ht="30" x14ac:dyDescent="0.2">
      <c r="A277" s="35" t="s">
        <v>92</v>
      </c>
      <c r="B277" s="10" t="s">
        <v>25</v>
      </c>
      <c r="C277" s="36" t="s">
        <v>248</v>
      </c>
      <c r="D277" s="27">
        <v>10136</v>
      </c>
      <c r="E277" s="82">
        <v>10949</v>
      </c>
      <c r="F277" s="70"/>
      <c r="G277" s="70"/>
      <c r="H277" s="46" t="s">
        <v>596</v>
      </c>
      <c r="I277" s="151"/>
      <c r="J277" s="47" t="s">
        <v>788</v>
      </c>
      <c r="K277" s="150"/>
    </row>
    <row r="278" spans="1:11" ht="30" x14ac:dyDescent="0.2">
      <c r="A278" s="35" t="s">
        <v>93</v>
      </c>
      <c r="B278" s="10" t="s">
        <v>13</v>
      </c>
      <c r="C278" s="36" t="s">
        <v>248</v>
      </c>
      <c r="D278" s="27">
        <v>8522</v>
      </c>
      <c r="E278" s="82">
        <v>9129</v>
      </c>
      <c r="F278" s="70"/>
      <c r="G278" s="70"/>
      <c r="H278" s="46" t="s">
        <v>597</v>
      </c>
      <c r="I278" s="151"/>
      <c r="J278" s="47" t="s">
        <v>789</v>
      </c>
      <c r="K278" s="150"/>
    </row>
    <row r="279" spans="1:11" ht="45" x14ac:dyDescent="0.2">
      <c r="A279" s="35" t="s">
        <v>94</v>
      </c>
      <c r="B279" s="10" t="s">
        <v>26</v>
      </c>
      <c r="C279" s="36" t="s">
        <v>248</v>
      </c>
      <c r="D279" s="27">
        <v>11912</v>
      </c>
      <c r="E279" s="82">
        <v>12519</v>
      </c>
      <c r="F279" s="70"/>
      <c r="G279" s="70"/>
      <c r="H279" s="46" t="s">
        <v>598</v>
      </c>
      <c r="I279" s="151"/>
      <c r="J279" s="47" t="s">
        <v>790</v>
      </c>
      <c r="K279" s="150"/>
    </row>
    <row r="280" spans="1:11" ht="45" x14ac:dyDescent="0.2">
      <c r="A280" s="35" t="s">
        <v>95</v>
      </c>
      <c r="B280" s="10" t="s">
        <v>27</v>
      </c>
      <c r="C280" s="36" t="s">
        <v>248</v>
      </c>
      <c r="D280" s="27">
        <v>10558</v>
      </c>
      <c r="E280" s="82">
        <v>11355</v>
      </c>
      <c r="F280" s="70"/>
      <c r="G280" s="70"/>
      <c r="H280" s="46" t="s">
        <v>599</v>
      </c>
      <c r="I280" s="151"/>
      <c r="J280" s="47" t="s">
        <v>791</v>
      </c>
      <c r="K280" s="150"/>
    </row>
    <row r="281" spans="1:11" ht="30" x14ac:dyDescent="0.2">
      <c r="A281" s="35" t="s">
        <v>96</v>
      </c>
      <c r="B281" s="10" t="s">
        <v>14</v>
      </c>
      <c r="C281" s="36" t="s">
        <v>248</v>
      </c>
      <c r="D281" s="27">
        <v>9694</v>
      </c>
      <c r="E281" s="82">
        <v>10435</v>
      </c>
      <c r="F281" s="70"/>
      <c r="G281" s="70"/>
      <c r="H281" s="46" t="s">
        <v>600</v>
      </c>
      <c r="I281" s="151"/>
      <c r="J281" s="47" t="s">
        <v>792</v>
      </c>
      <c r="K281" s="150"/>
    </row>
    <row r="282" spans="1:11" ht="15.75" thickBot="1" x14ac:dyDescent="0.25">
      <c r="A282" s="35" t="s">
        <v>98</v>
      </c>
      <c r="B282" s="10" t="s">
        <v>97</v>
      </c>
      <c r="C282" s="36" t="s">
        <v>247</v>
      </c>
      <c r="D282" s="27">
        <v>10708</v>
      </c>
      <c r="E282" s="82">
        <v>13350</v>
      </c>
      <c r="F282" s="70"/>
      <c r="G282" s="70"/>
      <c r="H282" s="46" t="s">
        <v>541</v>
      </c>
      <c r="I282" s="151"/>
      <c r="J282" s="47" t="s">
        <v>762</v>
      </c>
      <c r="K282" s="150"/>
    </row>
    <row r="283" spans="1:11" ht="15.75" thickBot="1" x14ac:dyDescent="0.25">
      <c r="A283" s="87" t="s">
        <v>393</v>
      </c>
      <c r="B283" s="88"/>
      <c r="C283" s="88"/>
      <c r="D283" s="88"/>
      <c r="E283" s="89"/>
      <c r="F283" s="90"/>
      <c r="G283" s="90"/>
      <c r="H283" s="46"/>
      <c r="I283" s="151"/>
      <c r="K283" s="150"/>
    </row>
    <row r="284" spans="1:11" x14ac:dyDescent="0.2">
      <c r="A284" s="35" t="s">
        <v>75</v>
      </c>
      <c r="B284" s="10" t="s">
        <v>10</v>
      </c>
      <c r="C284" s="36" t="s">
        <v>276</v>
      </c>
      <c r="D284" s="27">
        <v>5118</v>
      </c>
      <c r="E284" s="82">
        <v>5670</v>
      </c>
      <c r="F284" s="70"/>
      <c r="G284" s="70"/>
      <c r="H284" s="46" t="s">
        <v>537</v>
      </c>
      <c r="I284" s="151"/>
      <c r="J284" s="47" t="s">
        <v>702</v>
      </c>
      <c r="K284" s="150"/>
    </row>
    <row r="285" spans="1:11" ht="30" x14ac:dyDescent="0.2">
      <c r="A285" s="35" t="s">
        <v>338</v>
      </c>
      <c r="B285" s="10" t="s">
        <v>347</v>
      </c>
      <c r="C285" s="36" t="s">
        <v>276</v>
      </c>
      <c r="D285" s="27">
        <v>6136</v>
      </c>
      <c r="E285" s="82">
        <v>6783</v>
      </c>
      <c r="F285" s="70"/>
      <c r="G285" s="70"/>
      <c r="H285" s="46" t="s">
        <v>607</v>
      </c>
      <c r="I285" s="151"/>
      <c r="J285" s="47" t="s">
        <v>799</v>
      </c>
      <c r="K285" s="150"/>
    </row>
    <row r="286" spans="1:11" ht="30" x14ac:dyDescent="0.2">
      <c r="A286" s="35" t="s">
        <v>356</v>
      </c>
      <c r="B286" s="10" t="s">
        <v>365</v>
      </c>
      <c r="C286" s="36" t="s">
        <v>276</v>
      </c>
      <c r="D286" s="27">
        <v>6136</v>
      </c>
      <c r="E286" s="82">
        <v>6783</v>
      </c>
      <c r="F286" s="70"/>
      <c r="G286" s="70"/>
      <c r="H286" s="46" t="s">
        <v>608</v>
      </c>
      <c r="I286" s="151"/>
      <c r="J286" s="47" t="s">
        <v>800</v>
      </c>
      <c r="K286" s="150"/>
    </row>
    <row r="287" spans="1:11" ht="45" x14ac:dyDescent="0.2">
      <c r="A287" s="35" t="s">
        <v>339</v>
      </c>
      <c r="B287" s="10" t="s">
        <v>348</v>
      </c>
      <c r="C287" s="36" t="s">
        <v>276</v>
      </c>
      <c r="D287" s="27">
        <v>8138</v>
      </c>
      <c r="E287" s="82">
        <v>8785</v>
      </c>
      <c r="F287" s="70"/>
      <c r="G287" s="70"/>
      <c r="H287" s="46" t="s">
        <v>609</v>
      </c>
      <c r="I287" s="151"/>
      <c r="J287" s="47" t="s">
        <v>801</v>
      </c>
      <c r="K287" s="150"/>
    </row>
    <row r="288" spans="1:11" ht="45" x14ac:dyDescent="0.2">
      <c r="A288" s="35" t="s">
        <v>357</v>
      </c>
      <c r="B288" s="10" t="s">
        <v>366</v>
      </c>
      <c r="C288" s="36" t="s">
        <v>276</v>
      </c>
      <c r="D288" s="27">
        <v>8138</v>
      </c>
      <c r="E288" s="82">
        <v>8785</v>
      </c>
      <c r="F288" s="70"/>
      <c r="G288" s="70"/>
      <c r="H288" s="46" t="s">
        <v>610</v>
      </c>
      <c r="I288" s="151"/>
      <c r="J288" s="47" t="s">
        <v>802</v>
      </c>
      <c r="K288" s="150"/>
    </row>
    <row r="289" spans="1:11" ht="45" x14ac:dyDescent="0.2">
      <c r="A289" s="35" t="s">
        <v>340</v>
      </c>
      <c r="B289" s="10" t="s">
        <v>349</v>
      </c>
      <c r="C289" s="36" t="s">
        <v>276</v>
      </c>
      <c r="D289" s="27">
        <v>7365</v>
      </c>
      <c r="E289" s="82">
        <v>8099</v>
      </c>
      <c r="F289" s="70"/>
      <c r="G289" s="70"/>
      <c r="H289" s="46" t="s">
        <v>611</v>
      </c>
      <c r="I289" s="151"/>
      <c r="J289" s="47" t="s">
        <v>803</v>
      </c>
      <c r="K289" s="150"/>
    </row>
    <row r="290" spans="1:11" ht="45" x14ac:dyDescent="0.2">
      <c r="A290" s="35" t="s">
        <v>358</v>
      </c>
      <c r="B290" s="10" t="s">
        <v>367</v>
      </c>
      <c r="C290" s="36" t="s">
        <v>276</v>
      </c>
      <c r="D290" s="27">
        <v>7365</v>
      </c>
      <c r="E290" s="82">
        <v>8099</v>
      </c>
      <c r="F290" s="70"/>
      <c r="G290" s="70"/>
      <c r="H290" s="46" t="s">
        <v>612</v>
      </c>
      <c r="I290" s="151"/>
      <c r="J290" s="47" t="s">
        <v>804</v>
      </c>
      <c r="K290" s="150"/>
    </row>
    <row r="291" spans="1:11" ht="45" x14ac:dyDescent="0.2">
      <c r="A291" s="35" t="s">
        <v>341</v>
      </c>
      <c r="B291" s="10" t="s">
        <v>350</v>
      </c>
      <c r="C291" s="36" t="s">
        <v>276</v>
      </c>
      <c r="D291" s="27">
        <v>7831</v>
      </c>
      <c r="E291" s="82">
        <v>8478</v>
      </c>
      <c r="F291" s="70"/>
      <c r="G291" s="70"/>
      <c r="H291" s="46" t="s">
        <v>613</v>
      </c>
      <c r="I291" s="151"/>
      <c r="J291" s="47" t="s">
        <v>805</v>
      </c>
      <c r="K291" s="150"/>
    </row>
    <row r="292" spans="1:11" ht="45" x14ac:dyDescent="0.2">
      <c r="A292" s="35" t="s">
        <v>359</v>
      </c>
      <c r="B292" s="10" t="s">
        <v>368</v>
      </c>
      <c r="C292" s="36" t="s">
        <v>276</v>
      </c>
      <c r="D292" s="27">
        <v>7831</v>
      </c>
      <c r="E292" s="82">
        <v>8478</v>
      </c>
      <c r="F292" s="70"/>
      <c r="G292" s="70"/>
      <c r="H292" s="46" t="s">
        <v>614</v>
      </c>
      <c r="I292" s="151"/>
      <c r="J292" s="47" t="s">
        <v>806</v>
      </c>
      <c r="K292" s="150"/>
    </row>
    <row r="293" spans="1:11" ht="30" x14ac:dyDescent="0.2">
      <c r="A293" s="35" t="s">
        <v>342</v>
      </c>
      <c r="B293" s="10" t="s">
        <v>351</v>
      </c>
      <c r="C293" s="36" t="s">
        <v>276</v>
      </c>
      <c r="D293" s="27">
        <v>7154</v>
      </c>
      <c r="E293" s="82">
        <v>7896</v>
      </c>
      <c r="F293" s="70"/>
      <c r="G293" s="70"/>
      <c r="H293" s="46" t="s">
        <v>615</v>
      </c>
      <c r="I293" s="151"/>
      <c r="J293" s="47" t="s">
        <v>807</v>
      </c>
      <c r="K293" s="150"/>
    </row>
    <row r="294" spans="1:11" ht="30" x14ac:dyDescent="0.2">
      <c r="A294" s="35" t="s">
        <v>360</v>
      </c>
      <c r="B294" s="10" t="s">
        <v>369</v>
      </c>
      <c r="C294" s="36" t="s">
        <v>276</v>
      </c>
      <c r="D294" s="27">
        <v>7154</v>
      </c>
      <c r="E294" s="82">
        <v>7896</v>
      </c>
      <c r="F294" s="70"/>
      <c r="G294" s="70"/>
      <c r="H294" s="46" t="s">
        <v>616</v>
      </c>
      <c r="I294" s="151"/>
      <c r="J294" s="47" t="s">
        <v>808</v>
      </c>
      <c r="K294" s="150"/>
    </row>
    <row r="295" spans="1:11" ht="30" x14ac:dyDescent="0.2">
      <c r="A295" s="35" t="s">
        <v>343</v>
      </c>
      <c r="B295" s="10" t="s">
        <v>352</v>
      </c>
      <c r="C295" s="36" t="s">
        <v>276</v>
      </c>
      <c r="D295" s="27">
        <v>6347</v>
      </c>
      <c r="E295" s="82">
        <v>6986</v>
      </c>
      <c r="F295" s="70"/>
      <c r="G295" s="70"/>
      <c r="H295" s="46" t="s">
        <v>617</v>
      </c>
      <c r="I295" s="151"/>
      <c r="J295" s="47" t="s">
        <v>809</v>
      </c>
      <c r="K295" s="150"/>
    </row>
    <row r="296" spans="1:11" ht="30" x14ac:dyDescent="0.2">
      <c r="A296" s="35" t="s">
        <v>361</v>
      </c>
      <c r="B296" s="10" t="s">
        <v>370</v>
      </c>
      <c r="C296" s="36" t="s">
        <v>276</v>
      </c>
      <c r="D296" s="27">
        <v>6347</v>
      </c>
      <c r="E296" s="82">
        <v>6986</v>
      </c>
      <c r="F296" s="70"/>
      <c r="G296" s="70"/>
      <c r="H296" s="46" t="s">
        <v>618</v>
      </c>
      <c r="I296" s="151"/>
      <c r="J296" s="47" t="s">
        <v>810</v>
      </c>
      <c r="K296" s="150"/>
    </row>
    <row r="297" spans="1:11" ht="45" x14ac:dyDescent="0.2">
      <c r="A297" s="35" t="s">
        <v>344</v>
      </c>
      <c r="B297" s="10" t="s">
        <v>353</v>
      </c>
      <c r="C297" s="36" t="s">
        <v>276</v>
      </c>
      <c r="D297" s="27">
        <v>8042</v>
      </c>
      <c r="E297" s="82">
        <v>8681</v>
      </c>
      <c r="F297" s="70"/>
      <c r="G297" s="70"/>
      <c r="H297" s="46" t="s">
        <v>619</v>
      </c>
      <c r="I297" s="151"/>
      <c r="J297" s="47" t="s">
        <v>811</v>
      </c>
      <c r="K297" s="150"/>
    </row>
    <row r="298" spans="1:11" ht="45" x14ac:dyDescent="0.2">
      <c r="A298" s="35" t="s">
        <v>362</v>
      </c>
      <c r="B298" s="10" t="s">
        <v>371</v>
      </c>
      <c r="C298" s="36" t="s">
        <v>276</v>
      </c>
      <c r="D298" s="27">
        <v>8042</v>
      </c>
      <c r="E298" s="82">
        <v>8681</v>
      </c>
      <c r="F298" s="70"/>
      <c r="G298" s="70"/>
      <c r="H298" s="46" t="s">
        <v>620</v>
      </c>
      <c r="I298" s="151"/>
      <c r="J298" s="47" t="s">
        <v>812</v>
      </c>
      <c r="K298" s="150"/>
    </row>
    <row r="299" spans="1:11" ht="45" x14ac:dyDescent="0.2">
      <c r="A299" s="35" t="s">
        <v>345</v>
      </c>
      <c r="B299" s="10" t="s">
        <v>354</v>
      </c>
      <c r="C299" s="36" t="s">
        <v>276</v>
      </c>
      <c r="D299" s="27">
        <v>7365</v>
      </c>
      <c r="E299" s="82">
        <v>8099</v>
      </c>
      <c r="F299" s="70"/>
      <c r="G299" s="70"/>
      <c r="H299" s="46" t="s">
        <v>621</v>
      </c>
      <c r="I299" s="151"/>
      <c r="J299" s="47" t="s">
        <v>813</v>
      </c>
      <c r="K299" s="150"/>
    </row>
    <row r="300" spans="1:11" ht="45" x14ac:dyDescent="0.2">
      <c r="A300" s="35" t="s">
        <v>363</v>
      </c>
      <c r="B300" s="10" t="s">
        <v>372</v>
      </c>
      <c r="C300" s="36" t="s">
        <v>276</v>
      </c>
      <c r="D300" s="27">
        <v>7365</v>
      </c>
      <c r="E300" s="82">
        <v>8099</v>
      </c>
      <c r="F300" s="70"/>
      <c r="G300" s="70"/>
      <c r="H300" s="46" t="s">
        <v>622</v>
      </c>
      <c r="I300" s="151"/>
      <c r="J300" s="47" t="s">
        <v>814</v>
      </c>
      <c r="K300" s="150"/>
    </row>
    <row r="301" spans="1:11" ht="30" x14ac:dyDescent="0.2">
      <c r="A301" s="35" t="s">
        <v>346</v>
      </c>
      <c r="B301" s="10" t="s">
        <v>355</v>
      </c>
      <c r="C301" s="36" t="s">
        <v>276</v>
      </c>
      <c r="D301" s="27">
        <v>6933</v>
      </c>
      <c r="E301" s="82">
        <v>7639</v>
      </c>
      <c r="F301" s="70"/>
      <c r="G301" s="70"/>
      <c r="H301" s="46" t="s">
        <v>623</v>
      </c>
      <c r="I301" s="151"/>
      <c r="J301" s="47" t="s">
        <v>815</v>
      </c>
      <c r="K301" s="150"/>
    </row>
    <row r="302" spans="1:11" ht="30.75" thickBot="1" x14ac:dyDescent="0.25">
      <c r="A302" s="35" t="s">
        <v>364</v>
      </c>
      <c r="B302" s="10" t="s">
        <v>373</v>
      </c>
      <c r="C302" s="36" t="s">
        <v>276</v>
      </c>
      <c r="D302" s="27">
        <v>6933</v>
      </c>
      <c r="E302" s="82">
        <v>7639</v>
      </c>
      <c r="F302" s="70"/>
      <c r="G302" s="70"/>
      <c r="H302" s="46" t="s">
        <v>624</v>
      </c>
      <c r="I302" s="151"/>
      <c r="J302" s="47" t="s">
        <v>816</v>
      </c>
      <c r="K302" s="150"/>
    </row>
    <row r="303" spans="1:11" ht="15.75" thickBot="1" x14ac:dyDescent="0.25">
      <c r="A303" s="87" t="s">
        <v>394</v>
      </c>
      <c r="B303" s="88"/>
      <c r="C303" s="88"/>
      <c r="D303" s="88"/>
      <c r="E303" s="89"/>
      <c r="F303" s="90"/>
      <c r="G303" s="90"/>
      <c r="H303" s="46"/>
      <c r="I303" s="151"/>
      <c r="K303" s="150"/>
    </row>
    <row r="304" spans="1:11" x14ac:dyDescent="0.2">
      <c r="A304" s="35" t="s">
        <v>71</v>
      </c>
      <c r="B304" s="10" t="s">
        <v>9</v>
      </c>
      <c r="C304" s="36" t="s">
        <v>274</v>
      </c>
      <c r="D304" s="27">
        <v>3797</v>
      </c>
      <c r="E304" s="82">
        <v>4318</v>
      </c>
      <c r="F304" s="70"/>
      <c r="G304" s="70"/>
      <c r="H304" s="46" t="s">
        <v>510</v>
      </c>
      <c r="I304" s="151"/>
      <c r="J304" s="47" t="s">
        <v>706</v>
      </c>
      <c r="K304" s="150"/>
    </row>
    <row r="305" spans="1:11" ht="30" x14ac:dyDescent="0.2">
      <c r="A305" s="35" t="s">
        <v>99</v>
      </c>
      <c r="B305" s="10" t="s">
        <v>15</v>
      </c>
      <c r="C305" s="36" t="s">
        <v>274</v>
      </c>
      <c r="D305" s="27">
        <v>5833</v>
      </c>
      <c r="E305" s="82">
        <v>6544</v>
      </c>
      <c r="F305" s="70"/>
      <c r="G305" s="70"/>
      <c r="H305" s="46" t="s">
        <v>601</v>
      </c>
      <c r="I305" s="151"/>
      <c r="J305" s="47" t="s">
        <v>793</v>
      </c>
      <c r="K305" s="150"/>
    </row>
    <row r="306" spans="1:11" ht="30" x14ac:dyDescent="0.2">
      <c r="A306" s="35" t="s">
        <v>100</v>
      </c>
      <c r="B306" s="10" t="s">
        <v>29</v>
      </c>
      <c r="C306" s="36" t="s">
        <v>274</v>
      </c>
      <c r="D306" s="27">
        <v>7187</v>
      </c>
      <c r="E306" s="82">
        <v>7708</v>
      </c>
      <c r="F306" s="70"/>
      <c r="G306" s="70"/>
      <c r="H306" s="46" t="s">
        <v>602</v>
      </c>
      <c r="I306" s="151"/>
      <c r="J306" s="47" t="s">
        <v>794</v>
      </c>
      <c r="K306" s="150"/>
    </row>
    <row r="307" spans="1:11" ht="30" x14ac:dyDescent="0.2">
      <c r="A307" s="35" t="s">
        <v>101</v>
      </c>
      <c r="B307" s="10" t="s">
        <v>16</v>
      </c>
      <c r="C307" s="36" t="s">
        <v>274</v>
      </c>
      <c r="D307" s="27">
        <v>6255</v>
      </c>
      <c r="E307" s="82">
        <v>6950</v>
      </c>
      <c r="F307" s="70"/>
      <c r="G307" s="70"/>
      <c r="H307" s="46" t="s">
        <v>603</v>
      </c>
      <c r="I307" s="151"/>
      <c r="J307" s="47" t="s">
        <v>795</v>
      </c>
      <c r="K307" s="150"/>
    </row>
    <row r="308" spans="1:11" ht="30.75" thickBot="1" x14ac:dyDescent="0.25">
      <c r="A308" s="35" t="s">
        <v>102</v>
      </c>
      <c r="B308" s="10" t="s">
        <v>17</v>
      </c>
      <c r="C308" s="36" t="s">
        <v>274</v>
      </c>
      <c r="D308" s="27">
        <v>7801</v>
      </c>
      <c r="E308" s="82">
        <v>8322</v>
      </c>
      <c r="F308" s="70"/>
      <c r="G308" s="70"/>
      <c r="H308" s="46" t="s">
        <v>604</v>
      </c>
      <c r="I308" s="151"/>
      <c r="J308" s="47" t="s">
        <v>796</v>
      </c>
      <c r="K308" s="150"/>
    </row>
    <row r="309" spans="1:11" ht="15.75" thickBot="1" x14ac:dyDescent="0.25">
      <c r="A309" s="87" t="s">
        <v>396</v>
      </c>
      <c r="B309" s="88"/>
      <c r="C309" s="88"/>
      <c r="D309" s="88"/>
      <c r="E309" s="89"/>
      <c r="F309" s="90"/>
      <c r="G309" s="90"/>
      <c r="H309" s="46"/>
      <c r="I309" s="151"/>
      <c r="K309" s="150"/>
    </row>
    <row r="310" spans="1:11" x14ac:dyDescent="0.2">
      <c r="A310" s="35" t="s">
        <v>73</v>
      </c>
      <c r="B310" s="10" t="s">
        <v>20</v>
      </c>
      <c r="C310" s="36" t="s">
        <v>277</v>
      </c>
      <c r="D310" s="27">
        <v>3281</v>
      </c>
      <c r="E310" s="82">
        <v>3595</v>
      </c>
      <c r="F310" s="70"/>
      <c r="G310" s="70"/>
      <c r="H310" s="46" t="s">
        <v>538</v>
      </c>
      <c r="I310" s="151"/>
      <c r="J310" s="47" t="s">
        <v>737</v>
      </c>
      <c r="K310" s="150"/>
    </row>
    <row r="311" spans="1:11" ht="30" x14ac:dyDescent="0.2">
      <c r="A311" s="35" t="s">
        <v>405</v>
      </c>
      <c r="B311" s="10" t="s">
        <v>413</v>
      </c>
      <c r="C311" s="36" t="s">
        <v>277</v>
      </c>
      <c r="D311" s="27">
        <v>4299</v>
      </c>
      <c r="E311" s="82">
        <v>4708</v>
      </c>
      <c r="F311" s="70"/>
      <c r="G311" s="70"/>
      <c r="H311" s="46" t="s">
        <v>625</v>
      </c>
      <c r="I311" s="151"/>
      <c r="J311" s="47" t="s">
        <v>817</v>
      </c>
      <c r="K311" s="150"/>
    </row>
    <row r="312" spans="1:11" ht="30" x14ac:dyDescent="0.2">
      <c r="A312" s="35" t="s">
        <v>412</v>
      </c>
      <c r="B312" s="10" t="s">
        <v>414</v>
      </c>
      <c r="C312" s="36" t="s">
        <v>277</v>
      </c>
      <c r="D312" s="27">
        <v>4299</v>
      </c>
      <c r="E312" s="82">
        <v>4708</v>
      </c>
      <c r="F312" s="70"/>
      <c r="G312" s="70"/>
      <c r="H312" s="46" t="s">
        <v>626</v>
      </c>
      <c r="I312" s="151"/>
      <c r="J312" s="47" t="s">
        <v>818</v>
      </c>
      <c r="K312" s="150"/>
    </row>
    <row r="313" spans="1:11" ht="30" x14ac:dyDescent="0.2">
      <c r="A313" s="35" t="s">
        <v>406</v>
      </c>
      <c r="B313" s="10" t="s">
        <v>415</v>
      </c>
      <c r="C313" s="36" t="s">
        <v>277</v>
      </c>
      <c r="D313" s="27">
        <v>4976</v>
      </c>
      <c r="E313" s="82">
        <v>5290</v>
      </c>
      <c r="F313" s="70"/>
      <c r="G313" s="70"/>
      <c r="H313" s="46" t="s">
        <v>627</v>
      </c>
      <c r="I313" s="151"/>
      <c r="J313" s="47" t="s">
        <v>819</v>
      </c>
      <c r="K313" s="150"/>
    </row>
    <row r="314" spans="1:11" ht="30" x14ac:dyDescent="0.2">
      <c r="A314" s="35" t="s">
        <v>411</v>
      </c>
      <c r="B314" s="10" t="s">
        <v>416</v>
      </c>
      <c r="C314" s="36" t="s">
        <v>277</v>
      </c>
      <c r="D314" s="27">
        <v>4976</v>
      </c>
      <c r="E314" s="82">
        <v>5290</v>
      </c>
      <c r="F314" s="70"/>
      <c r="G314" s="70"/>
      <c r="H314" s="46" t="s">
        <v>581</v>
      </c>
      <c r="I314" s="151"/>
      <c r="J314" s="47" t="s">
        <v>820</v>
      </c>
      <c r="K314" s="150"/>
    </row>
    <row r="315" spans="1:11" ht="30" x14ac:dyDescent="0.2">
      <c r="A315" s="35" t="s">
        <v>407</v>
      </c>
      <c r="B315" s="10" t="s">
        <v>417</v>
      </c>
      <c r="C315" s="36" t="s">
        <v>277</v>
      </c>
      <c r="D315" s="27">
        <v>4510</v>
      </c>
      <c r="E315" s="82">
        <v>4911</v>
      </c>
      <c r="F315" s="70"/>
      <c r="G315" s="70"/>
      <c r="H315" s="46" t="s">
        <v>582</v>
      </c>
      <c r="I315" s="151"/>
      <c r="J315" s="47" t="s">
        <v>821</v>
      </c>
      <c r="K315" s="150"/>
    </row>
    <row r="316" spans="1:11" ht="30" x14ac:dyDescent="0.2">
      <c r="A316" s="35" t="s">
        <v>410</v>
      </c>
      <c r="B316" s="10" t="s">
        <v>418</v>
      </c>
      <c r="C316" s="36" t="s">
        <v>277</v>
      </c>
      <c r="D316" s="27">
        <v>4510</v>
      </c>
      <c r="E316" s="82">
        <v>4911</v>
      </c>
      <c r="F316" s="70"/>
      <c r="G316" s="70"/>
      <c r="H316" s="46" t="s">
        <v>583</v>
      </c>
      <c r="I316" s="151"/>
      <c r="J316" s="47" t="s">
        <v>822</v>
      </c>
      <c r="K316" s="150"/>
    </row>
    <row r="317" spans="1:11" ht="30" x14ac:dyDescent="0.2">
      <c r="A317" s="35" t="s">
        <v>408</v>
      </c>
      <c r="B317" s="10" t="s">
        <v>419</v>
      </c>
      <c r="C317" s="36" t="s">
        <v>277</v>
      </c>
      <c r="D317" s="27">
        <v>5283</v>
      </c>
      <c r="E317" s="82">
        <v>5597</v>
      </c>
      <c r="F317" s="70"/>
      <c r="G317" s="70"/>
      <c r="H317" s="46" t="s">
        <v>584</v>
      </c>
      <c r="I317" s="151"/>
      <c r="J317" s="47" t="s">
        <v>823</v>
      </c>
      <c r="K317" s="150"/>
    </row>
    <row r="318" spans="1:11" ht="30.75" thickBot="1" x14ac:dyDescent="0.25">
      <c r="A318" s="35" t="s">
        <v>409</v>
      </c>
      <c r="B318" s="10" t="s">
        <v>420</v>
      </c>
      <c r="C318" s="36" t="s">
        <v>277</v>
      </c>
      <c r="D318" s="27">
        <v>5283</v>
      </c>
      <c r="E318" s="82">
        <v>5597</v>
      </c>
      <c r="F318" s="70"/>
      <c r="G318" s="70"/>
      <c r="H318" s="46" t="s">
        <v>585</v>
      </c>
      <c r="I318" s="151"/>
      <c r="J318" s="47" t="s">
        <v>824</v>
      </c>
      <c r="K318" s="150"/>
    </row>
    <row r="319" spans="1:11" ht="15.75" thickBot="1" x14ac:dyDescent="0.25">
      <c r="A319" s="87" t="s">
        <v>397</v>
      </c>
      <c r="B319" s="88"/>
      <c r="C319" s="88"/>
      <c r="D319" s="88"/>
      <c r="E319" s="89"/>
      <c r="F319" s="90"/>
      <c r="G319" s="90"/>
      <c r="H319" s="46"/>
      <c r="I319" s="151"/>
      <c r="K319" s="150"/>
    </row>
    <row r="320" spans="1:11" x14ac:dyDescent="0.2">
      <c r="A320" s="35" t="s">
        <v>681</v>
      </c>
      <c r="B320" s="10" t="s">
        <v>19</v>
      </c>
      <c r="C320" s="36" t="s">
        <v>275</v>
      </c>
      <c r="D320" s="27">
        <v>2994</v>
      </c>
      <c r="E320" s="82">
        <v>3293</v>
      </c>
      <c r="F320" s="70"/>
      <c r="G320" s="70"/>
      <c r="H320" s="46" t="s">
        <v>664</v>
      </c>
      <c r="I320" s="151"/>
      <c r="J320" s="47" t="s">
        <v>736</v>
      </c>
      <c r="K320" s="150"/>
    </row>
    <row r="321" spans="1:11" ht="30" x14ac:dyDescent="0.2">
      <c r="A321" s="35" t="s">
        <v>103</v>
      </c>
      <c r="B321" s="10" t="s">
        <v>30</v>
      </c>
      <c r="C321" s="36" t="s">
        <v>275</v>
      </c>
      <c r="D321" s="27">
        <v>5030</v>
      </c>
      <c r="E321" s="82">
        <v>5519</v>
      </c>
      <c r="F321" s="70"/>
      <c r="G321" s="70"/>
      <c r="H321" s="46" t="s">
        <v>605</v>
      </c>
      <c r="I321" s="151"/>
      <c r="J321" s="47" t="s">
        <v>797</v>
      </c>
      <c r="K321" s="150"/>
    </row>
    <row r="322" spans="1:11" ht="30.75" thickBot="1" x14ac:dyDescent="0.25">
      <c r="A322" s="35" t="s">
        <v>104</v>
      </c>
      <c r="B322" s="10" t="s">
        <v>31</v>
      </c>
      <c r="C322" s="36" t="s">
        <v>275</v>
      </c>
      <c r="D322" s="27">
        <v>6384</v>
      </c>
      <c r="E322" s="82">
        <v>6683</v>
      </c>
      <c r="F322" s="70"/>
      <c r="G322" s="70"/>
      <c r="H322" s="46" t="s">
        <v>606</v>
      </c>
      <c r="I322" s="151"/>
      <c r="J322" s="47" t="s">
        <v>798</v>
      </c>
      <c r="K322" s="150"/>
    </row>
    <row r="323" spans="1:11" ht="15.75" thickBot="1" x14ac:dyDescent="0.25">
      <c r="A323" s="87" t="s">
        <v>398</v>
      </c>
      <c r="B323" s="88"/>
      <c r="C323" s="88"/>
      <c r="D323" s="88"/>
      <c r="E323" s="89"/>
      <c r="F323" s="90"/>
      <c r="G323" s="90"/>
      <c r="H323" s="46"/>
      <c r="I323" s="151"/>
      <c r="K323" s="150"/>
    </row>
    <row r="324" spans="1:11" x14ac:dyDescent="0.2">
      <c r="A324" s="35" t="s">
        <v>74</v>
      </c>
      <c r="B324" s="10" t="s">
        <v>21</v>
      </c>
      <c r="C324" s="36" t="s">
        <v>278</v>
      </c>
      <c r="D324" s="27">
        <v>2551</v>
      </c>
      <c r="E324" s="82">
        <v>2782</v>
      </c>
      <c r="F324" s="70"/>
      <c r="G324" s="70"/>
      <c r="H324" s="46" t="s">
        <v>539</v>
      </c>
      <c r="I324" s="151"/>
      <c r="J324" s="47" t="s">
        <v>738</v>
      </c>
      <c r="K324" s="150"/>
    </row>
    <row r="325" spans="1:11" ht="30" x14ac:dyDescent="0.2">
      <c r="A325" s="35" t="s">
        <v>425</v>
      </c>
      <c r="B325" s="10" t="s">
        <v>421</v>
      </c>
      <c r="C325" s="36" t="s">
        <v>278</v>
      </c>
      <c r="D325" s="27">
        <v>3569</v>
      </c>
      <c r="E325" s="82">
        <v>3895</v>
      </c>
      <c r="F325" s="70"/>
      <c r="G325" s="70"/>
      <c r="H325" s="46" t="s">
        <v>586</v>
      </c>
      <c r="I325" s="151"/>
      <c r="J325" s="47" t="s">
        <v>825</v>
      </c>
      <c r="K325" s="150"/>
    </row>
    <row r="326" spans="1:11" ht="30" x14ac:dyDescent="0.2">
      <c r="A326" s="35" t="s">
        <v>427</v>
      </c>
      <c r="B326" s="10" t="s">
        <v>422</v>
      </c>
      <c r="C326" s="36" t="s">
        <v>278</v>
      </c>
      <c r="D326" s="27">
        <v>3569</v>
      </c>
      <c r="E326" s="82">
        <v>3895</v>
      </c>
      <c r="F326" s="70"/>
      <c r="G326" s="70"/>
      <c r="H326" s="46" t="s">
        <v>587</v>
      </c>
      <c r="I326" s="151"/>
      <c r="J326" s="47" t="s">
        <v>826</v>
      </c>
      <c r="K326" s="150"/>
    </row>
    <row r="327" spans="1:11" ht="30" x14ac:dyDescent="0.2">
      <c r="A327" s="35" t="s">
        <v>426</v>
      </c>
      <c r="B327" s="10" t="s">
        <v>423</v>
      </c>
      <c r="C327" s="36" t="s">
        <v>278</v>
      </c>
      <c r="D327" s="27">
        <v>4246</v>
      </c>
      <c r="E327" s="82">
        <v>4477</v>
      </c>
      <c r="F327" s="70"/>
      <c r="G327" s="70"/>
      <c r="H327" s="46" t="s">
        <v>588</v>
      </c>
      <c r="I327" s="151"/>
      <c r="J327" s="47" t="s">
        <v>827</v>
      </c>
      <c r="K327" s="150"/>
    </row>
    <row r="328" spans="1:11" ht="30.75" thickBot="1" x14ac:dyDescent="0.25">
      <c r="A328" s="35" t="s">
        <v>428</v>
      </c>
      <c r="B328" s="10" t="s">
        <v>424</v>
      </c>
      <c r="C328" s="36" t="s">
        <v>278</v>
      </c>
      <c r="D328" s="27">
        <v>4246</v>
      </c>
      <c r="E328" s="82">
        <v>4477</v>
      </c>
      <c r="F328" s="70"/>
      <c r="G328" s="70"/>
      <c r="H328" s="46" t="s">
        <v>589</v>
      </c>
      <c r="I328" s="151"/>
      <c r="J328" s="47" t="s">
        <v>828</v>
      </c>
      <c r="K328" s="150"/>
    </row>
    <row r="329" spans="1:11" ht="15.75" thickBot="1" x14ac:dyDescent="0.25">
      <c r="A329" s="87" t="s">
        <v>374</v>
      </c>
      <c r="B329" s="88"/>
      <c r="C329" s="88"/>
      <c r="D329" s="88"/>
      <c r="E329" s="89"/>
      <c r="F329" s="90"/>
      <c r="G329" s="90"/>
      <c r="H329" s="46"/>
      <c r="I329" s="151"/>
      <c r="K329" s="150"/>
    </row>
    <row r="330" spans="1:11" x14ac:dyDescent="0.2">
      <c r="A330" s="35" t="s">
        <v>128</v>
      </c>
      <c r="B330" s="10" t="s">
        <v>45</v>
      </c>
      <c r="C330" s="36" t="s">
        <v>113</v>
      </c>
      <c r="D330" s="27">
        <v>1840</v>
      </c>
      <c r="E330" s="82">
        <v>2109</v>
      </c>
      <c r="F330" s="70"/>
      <c r="G330" s="70"/>
      <c r="H330" s="46" t="s">
        <v>495</v>
      </c>
      <c r="I330" s="151"/>
      <c r="J330" s="47" t="s">
        <v>721</v>
      </c>
      <c r="K330" s="150"/>
    </row>
    <row r="331" spans="1:11" x14ac:dyDescent="0.2">
      <c r="A331" s="35" t="s">
        <v>129</v>
      </c>
      <c r="B331" s="10" t="s">
        <v>45</v>
      </c>
      <c r="C331" s="36" t="s">
        <v>114</v>
      </c>
      <c r="D331" s="27">
        <v>2105</v>
      </c>
      <c r="E331" s="82">
        <v>2394</v>
      </c>
      <c r="F331" s="70"/>
      <c r="G331" s="70"/>
      <c r="H331" s="46" t="s">
        <v>496</v>
      </c>
      <c r="I331" s="151"/>
      <c r="J331" s="47" t="s">
        <v>722</v>
      </c>
      <c r="K331" s="150"/>
    </row>
    <row r="332" spans="1:11" x14ac:dyDescent="0.2">
      <c r="A332" s="35" t="s">
        <v>130</v>
      </c>
      <c r="B332" s="10" t="s">
        <v>45</v>
      </c>
      <c r="C332" s="36" t="s">
        <v>115</v>
      </c>
      <c r="D332" s="27">
        <v>2368</v>
      </c>
      <c r="E332" s="82">
        <v>2628</v>
      </c>
      <c r="F332" s="70"/>
      <c r="G332" s="70"/>
      <c r="H332" s="46" t="s">
        <v>497</v>
      </c>
      <c r="I332" s="151"/>
      <c r="J332" s="47" t="s">
        <v>723</v>
      </c>
      <c r="K332" s="150"/>
    </row>
    <row r="333" spans="1:11" x14ac:dyDescent="0.2">
      <c r="A333" s="35" t="s">
        <v>131</v>
      </c>
      <c r="B333" s="10" t="s">
        <v>45</v>
      </c>
      <c r="C333" s="36" t="s">
        <v>116</v>
      </c>
      <c r="D333" s="27">
        <v>2568</v>
      </c>
      <c r="E333" s="82">
        <v>2832</v>
      </c>
      <c r="F333" s="70"/>
      <c r="G333" s="70"/>
      <c r="H333" s="46" t="s">
        <v>498</v>
      </c>
      <c r="I333" s="151"/>
      <c r="J333" s="47" t="s">
        <v>724</v>
      </c>
      <c r="K333" s="150"/>
    </row>
    <row r="334" spans="1:11" x14ac:dyDescent="0.2">
      <c r="A334" s="35" t="s">
        <v>146</v>
      </c>
      <c r="B334" s="10" t="s">
        <v>142</v>
      </c>
      <c r="C334" s="36" t="s">
        <v>141</v>
      </c>
      <c r="D334" s="27">
        <v>1315</v>
      </c>
      <c r="E334" s="82">
        <v>1502</v>
      </c>
      <c r="F334" s="70"/>
      <c r="G334" s="70"/>
      <c r="H334" s="46" t="s">
        <v>500</v>
      </c>
      <c r="I334" s="151"/>
      <c r="J334" s="47" t="s">
        <v>725</v>
      </c>
      <c r="K334" s="150"/>
    </row>
    <row r="335" spans="1:11" x14ac:dyDescent="0.2">
      <c r="A335" s="35" t="s">
        <v>143</v>
      </c>
      <c r="B335" s="10" t="s">
        <v>44</v>
      </c>
      <c r="C335" s="36" t="s">
        <v>144</v>
      </c>
      <c r="D335" s="27">
        <v>2312</v>
      </c>
      <c r="E335" s="82">
        <v>2722</v>
      </c>
      <c r="F335" s="70"/>
      <c r="G335" s="70"/>
      <c r="H335" s="46" t="s">
        <v>503</v>
      </c>
      <c r="I335" s="151"/>
      <c r="J335" s="47" t="s">
        <v>728</v>
      </c>
      <c r="K335" s="150"/>
    </row>
    <row r="336" spans="1:11" x14ac:dyDescent="0.2">
      <c r="A336" s="35" t="s">
        <v>145</v>
      </c>
      <c r="B336" s="10" t="s">
        <v>47</v>
      </c>
      <c r="C336" s="36" t="s">
        <v>268</v>
      </c>
      <c r="D336" s="27">
        <v>1066</v>
      </c>
      <c r="E336" s="82">
        <v>1157</v>
      </c>
      <c r="F336" s="70"/>
      <c r="G336" s="70"/>
      <c r="H336" s="46" t="s">
        <v>499</v>
      </c>
      <c r="I336" s="151"/>
      <c r="J336" s="47" t="s">
        <v>699</v>
      </c>
      <c r="K336" s="150"/>
    </row>
    <row r="337" spans="1:11" ht="15.75" thickBot="1" x14ac:dyDescent="0.25">
      <c r="A337" s="35" t="s">
        <v>149</v>
      </c>
      <c r="B337" s="10" t="s">
        <v>148</v>
      </c>
      <c r="C337" s="36" t="s">
        <v>147</v>
      </c>
      <c r="D337" s="27">
        <v>1262</v>
      </c>
      <c r="E337" s="27">
        <v>1262</v>
      </c>
      <c r="F337" s="70"/>
      <c r="G337" s="70"/>
      <c r="H337" s="46" t="s">
        <v>665</v>
      </c>
      <c r="I337" s="27"/>
      <c r="J337" s="144" t="s">
        <v>665</v>
      </c>
      <c r="K337" s="150"/>
    </row>
    <row r="338" spans="1:11" ht="15.75" thickBot="1" x14ac:dyDescent="0.25">
      <c r="A338" s="87" t="s">
        <v>375</v>
      </c>
      <c r="B338" s="88"/>
      <c r="C338" s="88"/>
      <c r="D338" s="88"/>
      <c r="E338" s="89"/>
      <c r="F338" s="90"/>
      <c r="G338" s="90"/>
      <c r="H338" s="46"/>
      <c r="I338" s="151"/>
      <c r="K338" s="150"/>
    </row>
    <row r="339" spans="1:11" x14ac:dyDescent="0.2">
      <c r="A339" s="33" t="s">
        <v>132</v>
      </c>
      <c r="B339" s="3" t="s">
        <v>46</v>
      </c>
      <c r="C339" s="34" t="s">
        <v>117</v>
      </c>
      <c r="D339" s="24">
        <v>1054</v>
      </c>
      <c r="E339" s="81">
        <v>1245</v>
      </c>
      <c r="F339" s="70"/>
      <c r="G339" s="70"/>
      <c r="H339" s="46" t="s">
        <v>528</v>
      </c>
      <c r="I339" s="151"/>
      <c r="J339" s="47" t="s">
        <v>756</v>
      </c>
      <c r="K339" s="150"/>
    </row>
    <row r="340" spans="1:11" x14ac:dyDescent="0.2">
      <c r="A340" s="35" t="s">
        <v>133</v>
      </c>
      <c r="B340" s="10" t="s">
        <v>46</v>
      </c>
      <c r="C340" s="36" t="s">
        <v>118</v>
      </c>
      <c r="D340" s="27">
        <v>1237</v>
      </c>
      <c r="E340" s="82">
        <v>1393</v>
      </c>
      <c r="F340" s="70"/>
      <c r="G340" s="70"/>
      <c r="H340" s="46" t="s">
        <v>559</v>
      </c>
      <c r="I340" s="151"/>
      <c r="J340" s="47" t="s">
        <v>767</v>
      </c>
      <c r="K340" s="150"/>
    </row>
    <row r="341" spans="1:11" x14ac:dyDescent="0.2">
      <c r="A341" s="35" t="s">
        <v>119</v>
      </c>
      <c r="B341" s="10" t="s">
        <v>46</v>
      </c>
      <c r="C341" s="36" t="s">
        <v>122</v>
      </c>
      <c r="D341" s="27">
        <v>1356</v>
      </c>
      <c r="E341" s="82">
        <v>1478</v>
      </c>
      <c r="F341" s="70"/>
      <c r="G341" s="70"/>
      <c r="H341" s="46" t="s">
        <v>529</v>
      </c>
      <c r="I341" s="151"/>
      <c r="J341" s="47" t="s">
        <v>710</v>
      </c>
      <c r="K341" s="150"/>
    </row>
    <row r="342" spans="1:11" x14ac:dyDescent="0.2">
      <c r="A342" s="35" t="s">
        <v>120</v>
      </c>
      <c r="B342" s="10" t="s">
        <v>46</v>
      </c>
      <c r="C342" s="36" t="s">
        <v>123</v>
      </c>
      <c r="D342" s="27">
        <v>1563</v>
      </c>
      <c r="E342" s="82">
        <v>1720</v>
      </c>
      <c r="F342" s="70"/>
      <c r="G342" s="70"/>
      <c r="H342" s="46" t="s">
        <v>492</v>
      </c>
      <c r="I342" s="151"/>
      <c r="J342" s="47" t="s">
        <v>760</v>
      </c>
      <c r="K342" s="150"/>
    </row>
    <row r="343" spans="1:11" x14ac:dyDescent="0.2">
      <c r="A343" s="35" t="s">
        <v>121</v>
      </c>
      <c r="B343" s="10" t="s">
        <v>46</v>
      </c>
      <c r="C343" s="36" t="s">
        <v>124</v>
      </c>
      <c r="D343" s="27">
        <v>1746</v>
      </c>
      <c r="E343" s="82">
        <v>1899</v>
      </c>
      <c r="F343" s="70"/>
      <c r="G343" s="70"/>
      <c r="H343" s="46" t="s">
        <v>532</v>
      </c>
      <c r="I343" s="151"/>
      <c r="J343" s="47" t="s">
        <v>757</v>
      </c>
      <c r="K343" s="150"/>
    </row>
    <row r="344" spans="1:11" x14ac:dyDescent="0.2">
      <c r="A344" s="35" t="s">
        <v>184</v>
      </c>
      <c r="B344" s="10" t="s">
        <v>46</v>
      </c>
      <c r="C344" s="36" t="s">
        <v>140</v>
      </c>
      <c r="D344" s="27">
        <v>1274</v>
      </c>
      <c r="E344" s="82">
        <v>1441</v>
      </c>
      <c r="F344" s="70"/>
      <c r="G344" s="70"/>
      <c r="H344" s="46" t="s">
        <v>560</v>
      </c>
      <c r="I344" s="151"/>
      <c r="J344" s="47" t="s">
        <v>768</v>
      </c>
      <c r="K344" s="150"/>
    </row>
    <row r="345" spans="1:11" x14ac:dyDescent="0.2">
      <c r="A345" s="35" t="s">
        <v>125</v>
      </c>
      <c r="B345" s="10" t="s">
        <v>46</v>
      </c>
      <c r="C345" s="36" t="s">
        <v>122</v>
      </c>
      <c r="D345" s="27">
        <v>1356</v>
      </c>
      <c r="E345" s="82">
        <v>1478</v>
      </c>
      <c r="F345" s="70"/>
      <c r="G345" s="70"/>
      <c r="H345" s="46" t="s">
        <v>530</v>
      </c>
      <c r="I345" s="151"/>
      <c r="J345" s="47" t="s">
        <v>759</v>
      </c>
      <c r="K345" s="150"/>
    </row>
    <row r="346" spans="1:11" x14ac:dyDescent="0.2">
      <c r="A346" s="35" t="s">
        <v>126</v>
      </c>
      <c r="B346" s="10" t="s">
        <v>46</v>
      </c>
      <c r="C346" s="36" t="s">
        <v>123</v>
      </c>
      <c r="D346" s="27">
        <v>1563</v>
      </c>
      <c r="E346" s="82">
        <v>1720</v>
      </c>
      <c r="F346" s="70"/>
      <c r="G346" s="70"/>
      <c r="H346" s="46" t="s">
        <v>531</v>
      </c>
      <c r="I346" s="151"/>
      <c r="J346" s="47" t="s">
        <v>761</v>
      </c>
      <c r="K346" s="150"/>
    </row>
    <row r="347" spans="1:11" x14ac:dyDescent="0.2">
      <c r="A347" s="35" t="s">
        <v>127</v>
      </c>
      <c r="B347" s="10" t="s">
        <v>46</v>
      </c>
      <c r="C347" s="36" t="s">
        <v>124</v>
      </c>
      <c r="D347" s="27">
        <v>1746</v>
      </c>
      <c r="E347" s="82">
        <v>1899</v>
      </c>
      <c r="F347" s="70"/>
      <c r="G347" s="70"/>
      <c r="H347" s="46" t="s">
        <v>533</v>
      </c>
      <c r="I347" s="151"/>
      <c r="J347" s="47" t="s">
        <v>758</v>
      </c>
      <c r="K347" s="150"/>
    </row>
    <row r="348" spans="1:11" x14ac:dyDescent="0.2">
      <c r="A348" s="35" t="s">
        <v>185</v>
      </c>
      <c r="B348" s="10" t="s">
        <v>46</v>
      </c>
      <c r="C348" s="36" t="s">
        <v>140</v>
      </c>
      <c r="D348" s="27">
        <v>1274</v>
      </c>
      <c r="E348" s="82">
        <v>1441</v>
      </c>
      <c r="F348" s="70"/>
      <c r="G348" s="70"/>
      <c r="H348" s="46" t="s">
        <v>561</v>
      </c>
      <c r="I348" s="151"/>
      <c r="J348" s="47" t="s">
        <v>769</v>
      </c>
      <c r="K348" s="150"/>
    </row>
    <row r="349" spans="1:11" x14ac:dyDescent="0.2">
      <c r="A349" s="35" t="s">
        <v>134</v>
      </c>
      <c r="B349" s="10" t="s">
        <v>46</v>
      </c>
      <c r="C349" s="36" t="s">
        <v>117</v>
      </c>
      <c r="D349" s="27">
        <v>1054</v>
      </c>
      <c r="E349" s="82">
        <v>1245</v>
      </c>
      <c r="F349" s="70"/>
      <c r="G349" s="70"/>
      <c r="H349" s="46" t="s">
        <v>543</v>
      </c>
      <c r="I349" s="151"/>
      <c r="J349" s="47" t="s">
        <v>771</v>
      </c>
      <c r="K349" s="150"/>
    </row>
    <row r="350" spans="1:11" x14ac:dyDescent="0.2">
      <c r="A350" s="35" t="s">
        <v>135</v>
      </c>
      <c r="B350" s="10" t="s">
        <v>46</v>
      </c>
      <c r="C350" s="36" t="s">
        <v>122</v>
      </c>
      <c r="D350" s="27">
        <v>1356</v>
      </c>
      <c r="E350" s="82">
        <v>1478</v>
      </c>
      <c r="F350" s="70"/>
      <c r="G350" s="70"/>
      <c r="H350" s="46" t="s">
        <v>542</v>
      </c>
      <c r="I350" s="151"/>
      <c r="J350" s="47" t="s">
        <v>772</v>
      </c>
      <c r="K350" s="150"/>
    </row>
    <row r="351" spans="1:11" x14ac:dyDescent="0.2">
      <c r="A351" s="35" t="s">
        <v>136</v>
      </c>
      <c r="B351" s="10" t="s">
        <v>46</v>
      </c>
      <c r="C351" s="36" t="s">
        <v>123</v>
      </c>
      <c r="D351" s="27">
        <v>1563</v>
      </c>
      <c r="E351" s="82">
        <v>1720</v>
      </c>
      <c r="F351" s="70"/>
      <c r="G351" s="70"/>
      <c r="H351" s="46" t="s">
        <v>544</v>
      </c>
      <c r="I351" s="151"/>
      <c r="J351" s="47" t="s">
        <v>773</v>
      </c>
      <c r="K351" s="150"/>
    </row>
    <row r="352" spans="1:11" x14ac:dyDescent="0.2">
      <c r="A352" s="35" t="s">
        <v>137</v>
      </c>
      <c r="B352" s="10" t="s">
        <v>46</v>
      </c>
      <c r="C352" s="36" t="s">
        <v>124</v>
      </c>
      <c r="D352" s="27">
        <v>1746</v>
      </c>
      <c r="E352" s="82">
        <v>1899</v>
      </c>
      <c r="F352" s="70"/>
      <c r="G352" s="70"/>
      <c r="H352" s="46" t="s">
        <v>563</v>
      </c>
      <c r="I352" s="151"/>
      <c r="J352" s="47" t="s">
        <v>774</v>
      </c>
      <c r="K352" s="150"/>
    </row>
    <row r="353" spans="1:11" x14ac:dyDescent="0.2">
      <c r="A353" s="35" t="s">
        <v>138</v>
      </c>
      <c r="B353" s="10" t="s">
        <v>46</v>
      </c>
      <c r="C353" s="36" t="s">
        <v>118</v>
      </c>
      <c r="D353" s="27">
        <v>1237</v>
      </c>
      <c r="E353" s="82">
        <v>1393</v>
      </c>
      <c r="F353" s="70"/>
      <c r="G353" s="70"/>
      <c r="H353" s="46" t="s">
        <v>545</v>
      </c>
      <c r="I353" s="151"/>
      <c r="J353" s="47" t="s">
        <v>775</v>
      </c>
      <c r="K353" s="150"/>
    </row>
    <row r="354" spans="1:11" x14ac:dyDescent="0.2">
      <c r="A354" s="35" t="s">
        <v>139</v>
      </c>
      <c r="B354" s="10" t="s">
        <v>46</v>
      </c>
      <c r="C354" s="36" t="s">
        <v>140</v>
      </c>
      <c r="D354" s="27">
        <v>1274</v>
      </c>
      <c r="E354" s="82">
        <v>1441</v>
      </c>
      <c r="F354" s="70"/>
      <c r="G354" s="70"/>
      <c r="H354" s="46" t="s">
        <v>562</v>
      </c>
      <c r="I354" s="151"/>
      <c r="J354" s="47" t="s">
        <v>770</v>
      </c>
      <c r="K354" s="150"/>
    </row>
    <row r="355" spans="1:11" x14ac:dyDescent="0.2">
      <c r="A355" s="35" t="s">
        <v>462</v>
      </c>
      <c r="B355" s="58" t="s">
        <v>238</v>
      </c>
      <c r="C355" s="59" t="s">
        <v>226</v>
      </c>
      <c r="D355" s="97">
        <v>3366</v>
      </c>
      <c r="E355" s="82">
        <v>3366</v>
      </c>
      <c r="F355" s="423"/>
      <c r="G355" s="423"/>
      <c r="H355" s="46" t="s">
        <v>569</v>
      </c>
      <c r="I355" s="151"/>
      <c r="J355" s="47" t="s">
        <v>569</v>
      </c>
      <c r="K355" s="150"/>
    </row>
    <row r="356" spans="1:11" x14ac:dyDescent="0.2">
      <c r="A356" s="35" t="s">
        <v>463</v>
      </c>
      <c r="B356" s="58" t="s">
        <v>238</v>
      </c>
      <c r="C356" s="59" t="s">
        <v>227</v>
      </c>
      <c r="D356" s="97">
        <v>3925</v>
      </c>
      <c r="E356" s="82">
        <v>3925</v>
      </c>
      <c r="F356" s="423"/>
      <c r="G356" s="423"/>
      <c r="H356" s="46" t="s">
        <v>570</v>
      </c>
      <c r="I356" s="151"/>
      <c r="J356" s="47" t="s">
        <v>570</v>
      </c>
      <c r="K356" s="150"/>
    </row>
    <row r="357" spans="1:11" x14ac:dyDescent="0.2">
      <c r="A357" s="35" t="s">
        <v>464</v>
      </c>
      <c r="B357" s="58" t="s">
        <v>238</v>
      </c>
      <c r="C357" s="59" t="s">
        <v>228</v>
      </c>
      <c r="D357" s="97">
        <v>4486</v>
      </c>
      <c r="E357" s="82">
        <v>4486</v>
      </c>
      <c r="F357" s="423"/>
      <c r="G357" s="423"/>
      <c r="H357" s="46" t="s">
        <v>571</v>
      </c>
      <c r="I357" s="151"/>
      <c r="J357" s="47" t="s">
        <v>571</v>
      </c>
      <c r="K357" s="150"/>
    </row>
    <row r="358" spans="1:11" x14ac:dyDescent="0.2">
      <c r="A358" s="35" t="s">
        <v>465</v>
      </c>
      <c r="B358" s="58" t="s">
        <v>229</v>
      </c>
      <c r="C358" s="59" t="s">
        <v>230</v>
      </c>
      <c r="D358" s="97">
        <v>2019</v>
      </c>
      <c r="E358" s="82">
        <v>2019</v>
      </c>
      <c r="F358" s="423"/>
      <c r="G358" s="423"/>
      <c r="H358" s="46" t="s">
        <v>572</v>
      </c>
      <c r="I358" s="151"/>
      <c r="J358" s="47" t="s">
        <v>572</v>
      </c>
      <c r="K358" s="150"/>
    </row>
    <row r="359" spans="1:11" x14ac:dyDescent="0.2">
      <c r="A359" s="35" t="s">
        <v>466</v>
      </c>
      <c r="B359" s="58" t="s">
        <v>231</v>
      </c>
      <c r="C359" s="59" t="s">
        <v>232</v>
      </c>
      <c r="D359" s="97">
        <v>2523</v>
      </c>
      <c r="E359" s="82">
        <v>2523</v>
      </c>
      <c r="F359" s="423"/>
      <c r="G359" s="423"/>
      <c r="H359" s="46" t="s">
        <v>573</v>
      </c>
      <c r="I359" s="151"/>
      <c r="J359" s="47" t="s">
        <v>573</v>
      </c>
      <c r="K359" s="150"/>
    </row>
    <row r="360" spans="1:11" x14ac:dyDescent="0.2">
      <c r="A360" s="35" t="s">
        <v>467</v>
      </c>
      <c r="B360" s="58" t="s">
        <v>468</v>
      </c>
      <c r="C360" s="59"/>
      <c r="D360" s="97">
        <v>110</v>
      </c>
      <c r="E360" s="82">
        <v>110</v>
      </c>
      <c r="F360" s="423"/>
      <c r="G360" s="423"/>
      <c r="H360" s="46" t="s">
        <v>568</v>
      </c>
      <c r="I360" s="151"/>
      <c r="J360" s="47" t="s">
        <v>568</v>
      </c>
      <c r="K360" s="150"/>
    </row>
    <row r="361" spans="1:11" ht="15.75" thickBot="1" x14ac:dyDescent="0.25">
      <c r="A361" s="37" t="s">
        <v>469</v>
      </c>
      <c r="B361" s="293" t="s">
        <v>468</v>
      </c>
      <c r="C361" s="294"/>
      <c r="D361" s="295">
        <v>134</v>
      </c>
      <c r="E361" s="83">
        <v>134</v>
      </c>
      <c r="F361" s="423"/>
      <c r="G361" s="423"/>
      <c r="H361" s="46" t="s">
        <v>574</v>
      </c>
      <c r="I361" s="151"/>
      <c r="J361" s="47" t="s">
        <v>574</v>
      </c>
      <c r="K361" s="150"/>
    </row>
    <row r="362" spans="1:11" ht="15.75" thickBot="1" x14ac:dyDescent="0.25">
      <c r="A362" s="87" t="s">
        <v>429</v>
      </c>
      <c r="B362" s="88"/>
      <c r="C362" s="88"/>
      <c r="D362" s="88"/>
      <c r="E362" s="89"/>
      <c r="F362" s="90"/>
      <c r="G362" s="90"/>
      <c r="H362" s="46"/>
      <c r="I362" s="151"/>
      <c r="K362" s="150"/>
    </row>
    <row r="363" spans="1:11" ht="30" x14ac:dyDescent="0.2">
      <c r="A363" s="35" t="s">
        <v>215</v>
      </c>
      <c r="B363" s="10" t="s">
        <v>217</v>
      </c>
      <c r="C363" s="36"/>
      <c r="D363" s="27">
        <v>267</v>
      </c>
      <c r="E363" s="82">
        <v>267</v>
      </c>
      <c r="F363" s="70"/>
      <c r="G363" s="70"/>
      <c r="H363" s="46" t="s">
        <v>564</v>
      </c>
      <c r="I363" s="151"/>
      <c r="J363" s="47" t="s">
        <v>564</v>
      </c>
      <c r="K363" s="150"/>
    </row>
    <row r="364" spans="1:11" ht="30" x14ac:dyDescent="0.2">
      <c r="A364" s="35" t="s">
        <v>216</v>
      </c>
      <c r="B364" s="10" t="s">
        <v>218</v>
      </c>
      <c r="C364" s="36"/>
      <c r="D364" s="27">
        <v>325</v>
      </c>
      <c r="E364" s="82">
        <v>325</v>
      </c>
      <c r="F364" s="70"/>
      <c r="G364" s="70"/>
      <c r="H364" s="46" t="s">
        <v>565</v>
      </c>
      <c r="I364" s="151"/>
      <c r="J364" s="47" t="s">
        <v>565</v>
      </c>
      <c r="K364" s="150"/>
    </row>
    <row r="365" spans="1:11" ht="30" x14ac:dyDescent="0.2">
      <c r="A365" s="60" t="s">
        <v>213</v>
      </c>
      <c r="B365" s="10" t="s">
        <v>219</v>
      </c>
      <c r="C365" s="36"/>
      <c r="D365" s="27">
        <v>371</v>
      </c>
      <c r="E365" s="82">
        <v>371</v>
      </c>
      <c r="F365" s="70"/>
      <c r="G365" s="70"/>
      <c r="H365" s="46" t="s">
        <v>566</v>
      </c>
      <c r="I365" s="151"/>
      <c r="J365" s="47" t="s">
        <v>566</v>
      </c>
      <c r="K365" s="150"/>
    </row>
    <row r="366" spans="1:11" ht="30.75" thickBot="1" x14ac:dyDescent="0.25">
      <c r="A366" s="60" t="s">
        <v>214</v>
      </c>
      <c r="B366" s="10" t="s">
        <v>220</v>
      </c>
      <c r="C366" s="36"/>
      <c r="D366" s="27">
        <v>429</v>
      </c>
      <c r="E366" s="82">
        <v>429</v>
      </c>
      <c r="F366" s="70"/>
      <c r="G366" s="70"/>
      <c r="H366" s="46" t="s">
        <v>567</v>
      </c>
      <c r="I366" s="151"/>
      <c r="J366" s="47" t="s">
        <v>567</v>
      </c>
      <c r="K366" s="150"/>
    </row>
    <row r="367" spans="1:11" ht="15.75" thickBot="1" x14ac:dyDescent="0.25">
      <c r="A367" s="87" t="s">
        <v>430</v>
      </c>
      <c r="B367" s="88"/>
      <c r="C367" s="88"/>
      <c r="D367" s="88"/>
      <c r="E367" s="89"/>
      <c r="F367" s="90"/>
      <c r="G367" s="90"/>
      <c r="H367" s="46"/>
      <c r="I367" s="151"/>
      <c r="K367" s="150"/>
    </row>
    <row r="368" spans="1:11" x14ac:dyDescent="0.2">
      <c r="A368" s="290" t="s">
        <v>304</v>
      </c>
      <c r="B368" s="126" t="s">
        <v>307</v>
      </c>
      <c r="C368" s="291" t="s">
        <v>306</v>
      </c>
      <c r="D368" s="292">
        <v>859</v>
      </c>
      <c r="E368" s="81">
        <v>859</v>
      </c>
      <c r="F368" s="423"/>
      <c r="G368" s="423"/>
      <c r="H368" s="46" t="s">
        <v>671</v>
      </c>
      <c r="I368" s="151"/>
      <c r="J368" s="144" t="s">
        <v>671</v>
      </c>
      <c r="K368" s="150"/>
    </row>
    <row r="369" spans="1:11" x14ac:dyDescent="0.2">
      <c r="A369" s="61" t="s">
        <v>305</v>
      </c>
      <c r="B369" s="62" t="s">
        <v>308</v>
      </c>
      <c r="C369" s="63" t="s">
        <v>306</v>
      </c>
      <c r="D369" s="97">
        <v>1105</v>
      </c>
      <c r="E369" s="82">
        <v>1105</v>
      </c>
      <c r="F369" s="423"/>
      <c r="G369" s="423"/>
      <c r="H369" s="46" t="s">
        <v>672</v>
      </c>
      <c r="I369" s="151"/>
      <c r="J369" s="144" t="s">
        <v>672</v>
      </c>
      <c r="K369" s="150"/>
    </row>
    <row r="370" spans="1:11" x14ac:dyDescent="0.2">
      <c r="A370" s="35" t="s">
        <v>153</v>
      </c>
      <c r="B370" s="10" t="s">
        <v>152</v>
      </c>
      <c r="C370" s="36" t="s">
        <v>248</v>
      </c>
      <c r="D370" s="27">
        <v>6804</v>
      </c>
      <c r="E370" s="82">
        <v>7142</v>
      </c>
      <c r="F370" s="70"/>
      <c r="G370" s="70"/>
      <c r="H370" s="46" t="s">
        <v>540</v>
      </c>
      <c r="I370" s="151"/>
      <c r="J370" s="47" t="s">
        <v>714</v>
      </c>
      <c r="K370" s="150"/>
    </row>
    <row r="371" spans="1:11" x14ac:dyDescent="0.2">
      <c r="A371" s="35" t="s">
        <v>156</v>
      </c>
      <c r="B371" s="10" t="s">
        <v>154</v>
      </c>
      <c r="C371" s="36" t="s">
        <v>245</v>
      </c>
      <c r="D371" s="27">
        <v>4870</v>
      </c>
      <c r="E371" s="82">
        <v>5253</v>
      </c>
      <c r="F371" s="70"/>
      <c r="G371" s="70"/>
      <c r="H371" s="46" t="s">
        <v>493</v>
      </c>
      <c r="I371" s="151"/>
      <c r="J371" s="47" t="s">
        <v>719</v>
      </c>
      <c r="K371" s="150"/>
    </row>
    <row r="372" spans="1:11" x14ac:dyDescent="0.2">
      <c r="A372" s="35" t="s">
        <v>157</v>
      </c>
      <c r="B372" s="10" t="s">
        <v>155</v>
      </c>
      <c r="C372" s="36" t="s">
        <v>246</v>
      </c>
      <c r="D372" s="27">
        <v>6370</v>
      </c>
      <c r="E372" s="82">
        <v>7126</v>
      </c>
      <c r="F372" s="70"/>
      <c r="G372" s="70"/>
      <c r="H372" s="46" t="s">
        <v>534</v>
      </c>
      <c r="I372" s="151"/>
      <c r="J372" s="47" t="s">
        <v>720</v>
      </c>
      <c r="K372" s="150"/>
    </row>
    <row r="373" spans="1:11" x14ac:dyDescent="0.2">
      <c r="A373" s="35" t="s">
        <v>159</v>
      </c>
      <c r="B373" s="10" t="s">
        <v>158</v>
      </c>
      <c r="C373" s="36" t="s">
        <v>252</v>
      </c>
      <c r="D373" s="27">
        <v>1998</v>
      </c>
      <c r="E373" s="82">
        <v>2134</v>
      </c>
      <c r="F373" s="70"/>
      <c r="G373" s="70"/>
      <c r="H373" s="46" t="s">
        <v>494</v>
      </c>
      <c r="I373" s="151"/>
      <c r="J373" s="47" t="s">
        <v>718</v>
      </c>
      <c r="K373" s="150"/>
    </row>
    <row r="374" spans="1:11" ht="45" x14ac:dyDescent="0.2">
      <c r="A374" s="35" t="s">
        <v>380</v>
      </c>
      <c r="B374" s="10" t="s">
        <v>386</v>
      </c>
      <c r="C374" s="36" t="s">
        <v>249</v>
      </c>
      <c r="D374" s="27">
        <v>1815</v>
      </c>
      <c r="E374" s="82">
        <v>1969</v>
      </c>
      <c r="F374" s="70"/>
      <c r="G374" s="70"/>
      <c r="H374" s="46" t="s">
        <v>535</v>
      </c>
      <c r="I374" s="151"/>
      <c r="J374" s="47" t="s">
        <v>712</v>
      </c>
      <c r="K374" s="150"/>
    </row>
    <row r="375" spans="1:11" ht="45" x14ac:dyDescent="0.2">
      <c r="A375" s="35" t="s">
        <v>383</v>
      </c>
      <c r="B375" s="10" t="s">
        <v>389</v>
      </c>
      <c r="C375" s="36" t="s">
        <v>249</v>
      </c>
      <c r="D375" s="27">
        <v>1815</v>
      </c>
      <c r="E375" s="82">
        <v>1969</v>
      </c>
      <c r="F375" s="70"/>
      <c r="G375" s="70"/>
      <c r="H375" s="46" t="s">
        <v>536</v>
      </c>
      <c r="I375" s="151"/>
      <c r="J375" s="47" t="s">
        <v>713</v>
      </c>
      <c r="K375" s="150"/>
    </row>
    <row r="376" spans="1:11" ht="45" x14ac:dyDescent="0.2">
      <c r="A376" s="35" t="s">
        <v>381</v>
      </c>
      <c r="B376" s="10" t="s">
        <v>387</v>
      </c>
      <c r="C376" s="36" t="s">
        <v>250</v>
      </c>
      <c r="D376" s="27">
        <v>1229</v>
      </c>
      <c r="E376" s="82">
        <v>1316</v>
      </c>
      <c r="F376" s="70"/>
      <c r="G376" s="70"/>
      <c r="H376" s="46" t="s">
        <v>490</v>
      </c>
      <c r="I376" s="151"/>
      <c r="J376" s="47" t="s">
        <v>707</v>
      </c>
      <c r="K376" s="150"/>
    </row>
    <row r="377" spans="1:11" ht="45" x14ac:dyDescent="0.2">
      <c r="A377" s="35" t="s">
        <v>384</v>
      </c>
      <c r="B377" s="10" t="s">
        <v>390</v>
      </c>
      <c r="C377" s="36" t="s">
        <v>250</v>
      </c>
      <c r="D377" s="27">
        <v>1229</v>
      </c>
      <c r="E377" s="82">
        <v>1316</v>
      </c>
      <c r="F377" s="70"/>
      <c r="G377" s="70"/>
      <c r="H377" s="46" t="s">
        <v>491</v>
      </c>
      <c r="I377" s="151"/>
      <c r="J377" s="47" t="s">
        <v>708</v>
      </c>
      <c r="K377" s="150"/>
    </row>
    <row r="378" spans="1:11" ht="15" customHeight="1" x14ac:dyDescent="0.2">
      <c r="A378" s="35" t="s">
        <v>382</v>
      </c>
      <c r="B378" s="10" t="s">
        <v>388</v>
      </c>
      <c r="C378" s="36" t="s">
        <v>251</v>
      </c>
      <c r="D378" s="27">
        <v>1018</v>
      </c>
      <c r="E378" s="82">
        <v>1113</v>
      </c>
      <c r="F378" s="70"/>
      <c r="G378" s="70"/>
      <c r="H378" s="46" t="s">
        <v>488</v>
      </c>
      <c r="I378" s="151"/>
      <c r="J378" s="47" t="s">
        <v>703</v>
      </c>
      <c r="K378" s="150"/>
    </row>
    <row r="379" spans="1:11" ht="15" customHeight="1" x14ac:dyDescent="0.2">
      <c r="A379" s="35" t="s">
        <v>385</v>
      </c>
      <c r="B379" s="10" t="s">
        <v>391</v>
      </c>
      <c r="C379" s="36" t="s">
        <v>251</v>
      </c>
      <c r="D379" s="27">
        <v>1018</v>
      </c>
      <c r="E379" s="82">
        <v>1113</v>
      </c>
      <c r="F379" s="70"/>
      <c r="G379" s="70"/>
      <c r="H379" s="46" t="s">
        <v>489</v>
      </c>
      <c r="I379" s="151"/>
      <c r="J379" s="47" t="s">
        <v>709</v>
      </c>
      <c r="K379" s="150"/>
    </row>
    <row r="380" spans="1:11" ht="30" x14ac:dyDescent="0.2">
      <c r="A380" s="35" t="s">
        <v>160</v>
      </c>
      <c r="B380" s="10" t="s">
        <v>162</v>
      </c>
      <c r="C380" s="36" t="s">
        <v>253</v>
      </c>
      <c r="D380" s="27">
        <v>1624</v>
      </c>
      <c r="E380" s="82">
        <v>1624</v>
      </c>
      <c r="F380" s="70"/>
      <c r="G380" s="70"/>
      <c r="H380" s="46" t="s">
        <v>484</v>
      </c>
      <c r="I380" s="151"/>
      <c r="J380" s="47" t="s">
        <v>484</v>
      </c>
      <c r="K380" s="150"/>
    </row>
    <row r="381" spans="1:11" ht="45" x14ac:dyDescent="0.2">
      <c r="A381" s="35" t="s">
        <v>161</v>
      </c>
      <c r="B381" s="10" t="s">
        <v>163</v>
      </c>
      <c r="C381" s="36" t="s">
        <v>254</v>
      </c>
      <c r="D381" s="27">
        <v>1317</v>
      </c>
      <c r="E381" s="82">
        <v>1317</v>
      </c>
      <c r="F381" s="70"/>
      <c r="G381" s="70"/>
      <c r="H381" s="46" t="s">
        <v>485</v>
      </c>
      <c r="I381" s="151"/>
      <c r="J381" s="47" t="s">
        <v>485</v>
      </c>
      <c r="K381" s="150"/>
    </row>
    <row r="382" spans="1:11" ht="30" x14ac:dyDescent="0.2">
      <c r="A382" s="35" t="s">
        <v>160</v>
      </c>
      <c r="B382" s="10" t="s">
        <v>48</v>
      </c>
      <c r="C382" s="36"/>
      <c r="D382" s="27">
        <v>378</v>
      </c>
      <c r="E382" s="82">
        <v>378</v>
      </c>
      <c r="F382" s="70"/>
      <c r="G382" s="70"/>
      <c r="H382" s="46" t="s">
        <v>673</v>
      </c>
      <c r="I382" s="151"/>
      <c r="J382" s="47" t="s">
        <v>673</v>
      </c>
      <c r="K382" s="150"/>
    </row>
    <row r="383" spans="1:11" ht="30.75" thickBot="1" x14ac:dyDescent="0.25">
      <c r="A383" s="37" t="s">
        <v>161</v>
      </c>
      <c r="B383" s="16" t="s">
        <v>48</v>
      </c>
      <c r="C383" s="38"/>
      <c r="D383" s="32">
        <v>378</v>
      </c>
      <c r="E383" s="83">
        <v>378</v>
      </c>
      <c r="F383" s="70"/>
      <c r="G383" s="70"/>
      <c r="H383" s="46" t="s">
        <v>673</v>
      </c>
      <c r="I383" s="151"/>
      <c r="J383" s="47" t="s">
        <v>673</v>
      </c>
      <c r="K383" s="150"/>
    </row>
    <row r="384" spans="1:11" ht="15.75" thickBot="1" x14ac:dyDescent="0.25">
      <c r="A384" s="98" t="s">
        <v>431</v>
      </c>
      <c r="B384" s="99"/>
      <c r="C384" s="99"/>
      <c r="D384" s="99"/>
      <c r="E384" s="100"/>
      <c r="F384" s="90"/>
      <c r="G384" s="90"/>
      <c r="H384" s="46"/>
      <c r="I384" s="151"/>
      <c r="K384" s="150"/>
    </row>
    <row r="385" spans="1:11" x14ac:dyDescent="0.2">
      <c r="A385" s="125" t="s">
        <v>170</v>
      </c>
      <c r="B385" s="126" t="s">
        <v>166</v>
      </c>
      <c r="C385" s="126" t="s">
        <v>289</v>
      </c>
      <c r="D385" s="101">
        <v>5695</v>
      </c>
      <c r="E385" s="102">
        <v>6726</v>
      </c>
      <c r="H385" s="46" t="s">
        <v>514</v>
      </c>
      <c r="I385" s="151"/>
      <c r="J385" s="47" t="s">
        <v>739</v>
      </c>
      <c r="K385" s="150"/>
    </row>
    <row r="386" spans="1:11" x14ac:dyDescent="0.2">
      <c r="A386" s="128" t="s">
        <v>171</v>
      </c>
      <c r="B386" s="62" t="s">
        <v>167</v>
      </c>
      <c r="C386" s="62" t="s">
        <v>290</v>
      </c>
      <c r="D386" s="58">
        <v>6730</v>
      </c>
      <c r="E386" s="103">
        <v>7847</v>
      </c>
      <c r="H386" s="46" t="s">
        <v>515</v>
      </c>
      <c r="I386" s="151"/>
      <c r="J386" s="47" t="s">
        <v>740</v>
      </c>
      <c r="K386" s="150"/>
    </row>
    <row r="387" spans="1:11" x14ac:dyDescent="0.2">
      <c r="A387" s="128" t="s">
        <v>172</v>
      </c>
      <c r="B387" s="62" t="s">
        <v>168</v>
      </c>
      <c r="C387" s="62" t="s">
        <v>291</v>
      </c>
      <c r="D387" s="58">
        <v>7494</v>
      </c>
      <c r="E387" s="103">
        <v>8648</v>
      </c>
      <c r="H387" s="46" t="s">
        <v>516</v>
      </c>
      <c r="I387" s="151"/>
      <c r="J387" s="47" t="s">
        <v>741</v>
      </c>
      <c r="K387" s="150"/>
    </row>
    <row r="388" spans="1:11" x14ac:dyDescent="0.2">
      <c r="A388" s="128" t="s">
        <v>173</v>
      </c>
      <c r="B388" s="62" t="s">
        <v>169</v>
      </c>
      <c r="C388" s="62" t="s">
        <v>292</v>
      </c>
      <c r="D388" s="58">
        <v>8168</v>
      </c>
      <c r="E388" s="103">
        <v>9884</v>
      </c>
      <c r="H388" s="46" t="s">
        <v>517</v>
      </c>
      <c r="I388" s="151"/>
      <c r="J388" s="47" t="s">
        <v>742</v>
      </c>
      <c r="K388" s="150"/>
    </row>
    <row r="389" spans="1:11" x14ac:dyDescent="0.2">
      <c r="A389" s="35" t="s">
        <v>470</v>
      </c>
      <c r="B389" s="10" t="s">
        <v>473</v>
      </c>
      <c r="C389" s="309" t="s">
        <v>938</v>
      </c>
      <c r="D389" s="27">
        <v>6662</v>
      </c>
      <c r="E389" s="82">
        <v>7207</v>
      </c>
      <c r="F389" s="70"/>
      <c r="G389" s="70"/>
      <c r="H389" s="46" t="s">
        <v>575</v>
      </c>
      <c r="I389" s="151"/>
      <c r="J389" s="47" t="s">
        <v>776</v>
      </c>
      <c r="K389" s="150"/>
    </row>
    <row r="390" spans="1:11" x14ac:dyDescent="0.2">
      <c r="A390" s="35" t="s">
        <v>471</v>
      </c>
      <c r="B390" s="10" t="s">
        <v>474</v>
      </c>
      <c r="C390" s="63" t="s">
        <v>938</v>
      </c>
      <c r="D390" s="27">
        <v>4014</v>
      </c>
      <c r="E390" s="82">
        <v>3767</v>
      </c>
      <c r="F390" s="70"/>
      <c r="G390" s="70"/>
      <c r="H390" s="46" t="s">
        <v>576</v>
      </c>
      <c r="I390" s="151"/>
      <c r="J390" s="47" t="s">
        <v>777</v>
      </c>
      <c r="K390" s="150"/>
    </row>
    <row r="391" spans="1:11" x14ac:dyDescent="0.2">
      <c r="A391" s="35" t="s">
        <v>472</v>
      </c>
      <c r="B391" s="10" t="s">
        <v>475</v>
      </c>
      <c r="C391" s="36" t="s">
        <v>938</v>
      </c>
      <c r="D391" s="27">
        <v>1318</v>
      </c>
      <c r="E391" s="82">
        <v>1377</v>
      </c>
      <c r="F391" s="70"/>
      <c r="G391" s="70"/>
      <c r="H391" s="46" t="s">
        <v>577</v>
      </c>
      <c r="I391" s="151"/>
      <c r="J391" s="47" t="s">
        <v>778</v>
      </c>
      <c r="K391" s="150"/>
    </row>
    <row r="392" spans="1:11" x14ac:dyDescent="0.2">
      <c r="A392" s="35" t="s">
        <v>476</v>
      </c>
      <c r="B392" s="10" t="s">
        <v>479</v>
      </c>
      <c r="C392" s="36" t="s">
        <v>938</v>
      </c>
      <c r="D392" s="27">
        <v>3272</v>
      </c>
      <c r="E392" s="82">
        <v>6157</v>
      </c>
      <c r="F392" s="70"/>
      <c r="G392" s="70"/>
      <c r="H392" s="46" t="s">
        <v>578</v>
      </c>
      <c r="I392" s="151"/>
      <c r="J392" s="47" t="s">
        <v>779</v>
      </c>
      <c r="K392" s="150"/>
    </row>
    <row r="393" spans="1:11" x14ac:dyDescent="0.2">
      <c r="A393" s="35" t="s">
        <v>477</v>
      </c>
      <c r="B393" s="10" t="s">
        <v>480</v>
      </c>
      <c r="C393" s="36" t="s">
        <v>938</v>
      </c>
      <c r="D393" s="27">
        <v>2120</v>
      </c>
      <c r="E393" s="82">
        <v>1988</v>
      </c>
      <c r="F393" s="70"/>
      <c r="G393" s="70"/>
      <c r="H393" s="46" t="s">
        <v>579</v>
      </c>
      <c r="I393" s="151"/>
      <c r="J393" s="47" t="s">
        <v>780</v>
      </c>
      <c r="K393" s="150"/>
    </row>
    <row r="394" spans="1:11" x14ac:dyDescent="0.2">
      <c r="A394" s="35" t="s">
        <v>478</v>
      </c>
      <c r="B394" s="10" t="s">
        <v>481</v>
      </c>
      <c r="C394" s="36" t="s">
        <v>938</v>
      </c>
      <c r="D394" s="27">
        <v>15818</v>
      </c>
      <c r="E394" s="82">
        <v>16111</v>
      </c>
      <c r="F394" s="70"/>
      <c r="G394" s="70"/>
      <c r="H394" s="46" t="s">
        <v>580</v>
      </c>
      <c r="I394" s="151"/>
      <c r="J394" s="47" t="s">
        <v>781</v>
      </c>
      <c r="K394" s="150"/>
    </row>
    <row r="395" spans="1:11" x14ac:dyDescent="0.2">
      <c r="A395" s="61" t="s">
        <v>179</v>
      </c>
      <c r="B395" s="10" t="s">
        <v>182</v>
      </c>
      <c r="C395" s="63" t="s">
        <v>181</v>
      </c>
      <c r="D395" s="27">
        <v>1502</v>
      </c>
      <c r="E395" s="82">
        <v>1737</v>
      </c>
      <c r="F395" s="70"/>
      <c r="G395" s="70"/>
      <c r="H395" s="46" t="s">
        <v>501</v>
      </c>
      <c r="I395" s="151"/>
      <c r="J395" s="47" t="s">
        <v>727</v>
      </c>
      <c r="K395" s="150"/>
    </row>
    <row r="396" spans="1:11" ht="30" x14ac:dyDescent="0.2">
      <c r="A396" s="61" t="s">
        <v>180</v>
      </c>
      <c r="B396" s="10" t="s">
        <v>183</v>
      </c>
      <c r="C396" s="63" t="s">
        <v>181</v>
      </c>
      <c r="D396" s="27">
        <v>1502</v>
      </c>
      <c r="E396" s="82">
        <v>1737</v>
      </c>
      <c r="F396" s="70"/>
      <c r="G396" s="70"/>
      <c r="H396" s="46" t="s">
        <v>502</v>
      </c>
      <c r="I396" s="151"/>
      <c r="J396" s="47" t="s">
        <v>726</v>
      </c>
      <c r="K396" s="150"/>
    </row>
    <row r="397" spans="1:11" x14ac:dyDescent="0.2">
      <c r="A397" s="61" t="s">
        <v>309</v>
      </c>
      <c r="B397" s="62" t="s">
        <v>310</v>
      </c>
      <c r="C397" s="64" t="s">
        <v>311</v>
      </c>
      <c r="D397" s="104">
        <v>12206</v>
      </c>
      <c r="E397" s="105">
        <v>12206</v>
      </c>
      <c r="F397" s="423"/>
      <c r="G397" s="423"/>
      <c r="H397" s="316" t="s">
        <v>958</v>
      </c>
      <c r="I397" s="318"/>
      <c r="J397" s="47" t="s">
        <v>635</v>
      </c>
      <c r="K397" s="150"/>
    </row>
    <row r="398" spans="1:11" x14ac:dyDescent="0.2">
      <c r="A398" s="61" t="s">
        <v>312</v>
      </c>
      <c r="B398" s="62" t="s">
        <v>313</v>
      </c>
      <c r="C398" s="64" t="s">
        <v>311</v>
      </c>
      <c r="D398" s="104">
        <v>13065</v>
      </c>
      <c r="E398" s="105">
        <v>13065</v>
      </c>
      <c r="F398" s="423"/>
      <c r="G398" s="423"/>
      <c r="H398" s="316" t="s">
        <v>959</v>
      </c>
      <c r="I398" s="318"/>
      <c r="J398" s="47" t="s">
        <v>636</v>
      </c>
      <c r="K398" s="150"/>
    </row>
    <row r="399" spans="1:11" x14ac:dyDescent="0.2">
      <c r="A399" s="61" t="s">
        <v>314</v>
      </c>
      <c r="B399" s="62" t="s">
        <v>315</v>
      </c>
      <c r="C399" s="64" t="s">
        <v>316</v>
      </c>
      <c r="D399" s="104">
        <v>24244</v>
      </c>
      <c r="E399" s="105">
        <v>24244</v>
      </c>
      <c r="F399" s="423"/>
      <c r="G399" s="423"/>
      <c r="H399" s="316" t="s">
        <v>960</v>
      </c>
      <c r="I399" s="318"/>
      <c r="J399" s="47" t="s">
        <v>637</v>
      </c>
      <c r="K399" s="150"/>
    </row>
    <row r="400" spans="1:11" ht="15.75" thickBot="1" x14ac:dyDescent="0.25">
      <c r="A400" s="146" t="s">
        <v>317</v>
      </c>
      <c r="B400" s="65" t="s">
        <v>318</v>
      </c>
      <c r="C400" s="66" t="s">
        <v>316</v>
      </c>
      <c r="D400" s="106">
        <v>25935</v>
      </c>
      <c r="E400" s="107">
        <v>25935</v>
      </c>
      <c r="F400" s="423"/>
      <c r="G400" s="423"/>
      <c r="H400" s="316" t="s">
        <v>961</v>
      </c>
      <c r="I400" s="319"/>
      <c r="J400" s="47" t="s">
        <v>638</v>
      </c>
      <c r="K400" s="150"/>
    </row>
  </sheetData>
  <sheetProtection selectLockedCells="1" selectUnlockedCells="1"/>
  <autoFilter ref="Q1:Q401"/>
  <mergeCells count="109">
    <mergeCell ref="D188:E188"/>
    <mergeCell ref="D189:E189"/>
    <mergeCell ref="D190:E190"/>
    <mergeCell ref="D152:E152"/>
    <mergeCell ref="D153:E153"/>
    <mergeCell ref="D154:E154"/>
    <mergeCell ref="D155:E155"/>
    <mergeCell ref="F153:G153"/>
    <mergeCell ref="F154:G154"/>
    <mergeCell ref="F152:G152"/>
    <mergeCell ref="A157:G157"/>
    <mergeCell ref="A162:G162"/>
    <mergeCell ref="D161:E161"/>
    <mergeCell ref="V8:W8"/>
    <mergeCell ref="V9:W9"/>
    <mergeCell ref="F158:G158"/>
    <mergeCell ref="A80:G80"/>
    <mergeCell ref="A100:G100"/>
    <mergeCell ref="A106:G106"/>
    <mergeCell ref="V51:W51"/>
    <mergeCell ref="V10:W10"/>
    <mergeCell ref="A3:G3"/>
    <mergeCell ref="A16:G16"/>
    <mergeCell ref="A35:G35"/>
    <mergeCell ref="A47:G47"/>
    <mergeCell ref="A50:G50"/>
    <mergeCell ref="V4:W4"/>
    <mergeCell ref="V5:W5"/>
    <mergeCell ref="V6:W6"/>
    <mergeCell ref="V7:W7"/>
    <mergeCell ref="V58:W58"/>
    <mergeCell ref="V152:W152"/>
    <mergeCell ref="V153:W153"/>
    <mergeCell ref="V154:W154"/>
    <mergeCell ref="V155:W155"/>
    <mergeCell ref="V156:W156"/>
    <mergeCell ref="V11:W11"/>
    <mergeCell ref="F398:G398"/>
    <mergeCell ref="F399:G399"/>
    <mergeCell ref="F368:G368"/>
    <mergeCell ref="F369:G369"/>
    <mergeCell ref="O12:P12"/>
    <mergeCell ref="O13:P13"/>
    <mergeCell ref="O14:P14"/>
    <mergeCell ref="O15:P15"/>
    <mergeCell ref="A64:G64"/>
    <mergeCell ref="A68:G68"/>
    <mergeCell ref="F355:G355"/>
    <mergeCell ref="F156:G156"/>
    <mergeCell ref="F357:G357"/>
    <mergeCell ref="D191:E191"/>
    <mergeCell ref="F356:G356"/>
    <mergeCell ref="F161:G161"/>
    <mergeCell ref="F188:G188"/>
    <mergeCell ref="F189:G189"/>
    <mergeCell ref="F190:G190"/>
    <mergeCell ref="F191:G191"/>
    <mergeCell ref="F155:G155"/>
    <mergeCell ref="A116:G116"/>
    <mergeCell ref="A120:G120"/>
    <mergeCell ref="A126:G126"/>
    <mergeCell ref="F400:G400"/>
    <mergeCell ref="O4:P4"/>
    <mergeCell ref="O5:P5"/>
    <mergeCell ref="O6:P6"/>
    <mergeCell ref="O7:P7"/>
    <mergeCell ref="O8:P8"/>
    <mergeCell ref="O9:P9"/>
    <mergeCell ref="O10:P10"/>
    <mergeCell ref="O11:P11"/>
    <mergeCell ref="F397:G397"/>
    <mergeCell ref="F361:G361"/>
    <mergeCell ref="A179:G179"/>
    <mergeCell ref="D158:E158"/>
    <mergeCell ref="D159:E159"/>
    <mergeCell ref="D160:E160"/>
    <mergeCell ref="F360:G360"/>
    <mergeCell ref="F358:G358"/>
    <mergeCell ref="F359:G359"/>
    <mergeCell ref="F163:G163"/>
    <mergeCell ref="O152:P152"/>
    <mergeCell ref="O153:P153"/>
    <mergeCell ref="O154:P154"/>
    <mergeCell ref="O155:P155"/>
    <mergeCell ref="O156:P156"/>
    <mergeCell ref="A192:G192"/>
    <mergeCell ref="AJ12:AK12"/>
    <mergeCell ref="AJ13:AK13"/>
    <mergeCell ref="AJ14:AK14"/>
    <mergeCell ref="AJ15:AK15"/>
    <mergeCell ref="D46:E46"/>
    <mergeCell ref="F46:G46"/>
    <mergeCell ref="V54:W54"/>
    <mergeCell ref="V55:W55"/>
    <mergeCell ref="V56:W56"/>
    <mergeCell ref="V12:W12"/>
    <mergeCell ref="V13:W13"/>
    <mergeCell ref="V14:W14"/>
    <mergeCell ref="V15:W15"/>
    <mergeCell ref="A135:G135"/>
    <mergeCell ref="A59:G59"/>
    <mergeCell ref="V52:W52"/>
    <mergeCell ref="V53:W53"/>
    <mergeCell ref="F164:G164"/>
    <mergeCell ref="D156:E156"/>
    <mergeCell ref="D163:E163"/>
    <mergeCell ref="D164:E164"/>
    <mergeCell ref="F159:G159"/>
    <mergeCell ref="F160:G160"/>
  </mergeCells>
  <pageMargins left="0.39370078740157483" right="0.39370078740157483" top="0.39370078740157483" bottom="0.39370078740157483" header="0.78740157480314965" footer="0.78740157480314965"/>
  <pageSetup paperSize="9" scale="38" firstPageNumber="0" orientation="portrait" horizontalDpi="300" verticalDpi="300" r:id="rId1"/>
  <headerFooter alignWithMargins="0"/>
  <ignoredErrors>
    <ignoredError sqref="J17:J37 J41:J50 J220:J236 J238:J240 J244:J25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5</vt:i4>
      </vt:variant>
    </vt:vector>
  </HeadingPairs>
  <TitlesOfParts>
    <vt:vector size="13" baseType="lpstr">
      <vt:lpstr>Столы на металлокаркасе</vt:lpstr>
      <vt:lpstr>Столы на ЛДСП</vt:lpstr>
      <vt:lpstr>Тумбы и Шкафы</vt:lpstr>
      <vt:lpstr>Аксессуары</vt:lpstr>
      <vt:lpstr>Комплектующие</vt:lpstr>
      <vt:lpstr>Ресепшн</vt:lpstr>
      <vt:lpstr>Ресепшн наборы</vt:lpstr>
      <vt:lpstr>Таблица</vt:lpstr>
      <vt:lpstr>Ресепшн!Область_печати</vt:lpstr>
      <vt:lpstr>'Ресепшн наборы'!Область_печати</vt:lpstr>
      <vt:lpstr>'Столы на металлокаркасе'!Область_печати</vt:lpstr>
      <vt:lpstr>Таблица!Область_печати</vt:lpstr>
      <vt:lpstr>'Тумбы и Шкафы'!Область_печати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Олег</dc:creator>
  <cp:lastModifiedBy>Manager</cp:lastModifiedBy>
  <cp:lastPrinted>2024-07-03T07:03:59Z</cp:lastPrinted>
  <dcterms:created xsi:type="dcterms:W3CDTF">2016-12-14T07:51:32Z</dcterms:created>
  <dcterms:modified xsi:type="dcterms:W3CDTF">2024-09-08T13:59:31Z</dcterms:modified>
</cp:coreProperties>
</file>