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05" windowWidth="10530" windowHeight="8565" tabRatio="895" firstSheet="2" activeTab="2"/>
  </bookViews>
  <sheets>
    <sheet name="Наценки" sheetId="1" state="hidden" r:id="rId1"/>
    <sheet name="БОНУС ресепшн " sheetId="2" state="hidden" r:id="rId2"/>
    <sheet name="&quot;Профит&quot; розн_ресепшн" sheetId="3" r:id="rId3"/>
    <sheet name="Лист1" sheetId="4" state="hidden" r:id="rId4"/>
    <sheet name="Лист74" sheetId="5" state="hidden" r:id="rId5"/>
  </sheets>
  <externalReferences>
    <externalReference r:id="rId8"/>
    <externalReference r:id="rId9"/>
    <externalReference r:id="rId10"/>
  </externalReferences>
  <definedNames>
    <definedName name="Excel_BuiltIn_Print_Area" localSheetId="1">'[2]"Этюд" шкафы'!$A$1:$L$42</definedName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 localSheetId="1">#REF!</definedName>
    <definedName name="Excel_BuiltIn_Print_Area_22_1">#REF!</definedName>
    <definedName name="Excel_BuiltIn_Print_Area_23_1" localSheetId="1">#REF!</definedName>
    <definedName name="Excel_BuiltIn_Print_Area_23_1">#REF!</definedName>
    <definedName name="Excel_BuiltIn_Print_Area_23_1_1">"$#ССЫЛ!.$A$1:$L$69"</definedName>
    <definedName name="Excel_BuiltIn_Print_Area_25_1" localSheetId="1">#REF!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2">'"Профит" розн_ресепшн'!$A$1:$K$39</definedName>
    <definedName name="_xlnm.Print_Area" localSheetId="1">'БОНУС ресепшн '!$A$1:$M$40</definedName>
    <definedName name="_xlnm.Print_Area" localSheetId="0">'Наценки'!$A$1:$E$9</definedName>
  </definedNames>
  <calcPr fullCalcOnLoad="1"/>
</workbook>
</file>

<file path=xl/sharedStrings.xml><?xml version="1.0" encoding="utf-8"?>
<sst xmlns="http://schemas.openxmlformats.org/spreadsheetml/2006/main" count="165" uniqueCount="103">
  <si>
    <t xml:space="preserve">     МОДЕЛЬ    /   АРТ.  /  РАЗМЕР,мм / ЦЕНА, </t>
  </si>
  <si>
    <t xml:space="preserve">                                     ( В х Ш х Г )      руб.</t>
  </si>
  <si>
    <t>*Цвет опоры-ноги  "730 серебро".</t>
  </si>
  <si>
    <t>СТОЙКИ "РЕСЕПШН"</t>
  </si>
  <si>
    <r>
      <t xml:space="preserve"> СТОЙКА УГЛОВАЯ 45</t>
    </r>
    <r>
      <rPr>
        <sz val="9"/>
        <rFont val="Calibri"/>
        <family val="2"/>
      </rPr>
      <t>°</t>
    </r>
  </si>
  <si>
    <t>1158х1000х1113</t>
  </si>
  <si>
    <r>
      <t xml:space="preserve"> СТОЙКА УГЛОВАЯ 90</t>
    </r>
    <r>
      <rPr>
        <sz val="9"/>
        <rFont val="Calibri"/>
        <family val="2"/>
      </rPr>
      <t>°</t>
    </r>
  </si>
  <si>
    <t>1158х880х880</t>
  </si>
  <si>
    <t>1158х990х918</t>
  </si>
  <si>
    <t>1158х1000х1000</t>
  </si>
  <si>
    <t xml:space="preserve">СТОЙКА </t>
  </si>
  <si>
    <t>1158х800х750</t>
  </si>
  <si>
    <t>1158х1200х750</t>
  </si>
  <si>
    <t>1158х1400х750</t>
  </si>
  <si>
    <t>1158х1600х750</t>
  </si>
  <si>
    <t>ПАНЕЛЬ БОКОВАЯ</t>
  </si>
  <si>
    <t xml:space="preserve">709х594х25 </t>
  </si>
  <si>
    <t>ОПОРА-НОГА</t>
  </si>
  <si>
    <t>Серия</t>
  </si>
  <si>
    <t>Артикул</t>
  </si>
  <si>
    <t>Цена</t>
  </si>
  <si>
    <t>примечание</t>
  </si>
  <si>
    <t>Тумба выкатная</t>
  </si>
  <si>
    <t>Стойка</t>
  </si>
  <si>
    <t>Наценка</t>
  </si>
  <si>
    <t>Итоговая цена</t>
  </si>
  <si>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</si>
  <si>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</si>
  <si>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</si>
  <si>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Наценки и скидку устанавливаются сразу на весь ассортимент продукции</t>
  </si>
  <si>
    <t>Значение скидки или наценки</t>
  </si>
  <si>
    <t>3. Итоговые цены на продукцию округляются до целого значения в рублях согласно правил математики</t>
  </si>
  <si>
    <t>введите значение</t>
  </si>
  <si>
    <t>744х1000х1000</t>
  </si>
  <si>
    <t>КОМПОНОВКИ</t>
  </si>
  <si>
    <t xml:space="preserve">Глубина рабочей (нижней) столешницы равна 600 мм. Габаритная высота стойки равна 1180 мм, Высота рабочей столешницы - 740 мм.  </t>
  </si>
  <si>
    <t xml:space="preserve">     РАЗМЕР    /   АРТ.  / ЦЕНА, </t>
  </si>
  <si>
    <t>ПРЯМОЛИНЕЙНЫЕ ВАРИАНТЫ / МОДУЛИ</t>
  </si>
  <si>
    <t>1180х1600х1000</t>
  </si>
  <si>
    <t>Базовая комплектация</t>
  </si>
  <si>
    <t>1180х1900х1000</t>
  </si>
  <si>
    <t>Модуль стойки (левый)</t>
  </si>
  <si>
    <t>1180х2200х1000</t>
  </si>
  <si>
    <t>Модуль стойки (правый)</t>
  </si>
  <si>
    <t>Дополнительная комплектация</t>
  </si>
  <si>
    <r>
      <t xml:space="preserve">Модуль стойки </t>
    </r>
    <r>
      <rPr>
        <b/>
        <u val="single"/>
        <sz val="10"/>
        <rFont val="Arial Cyr"/>
        <family val="0"/>
      </rPr>
      <t>левый</t>
    </r>
    <r>
      <rPr>
        <b/>
        <sz val="10"/>
        <rFont val="Arial Cyr"/>
        <family val="2"/>
      </rPr>
      <t>/правый</t>
    </r>
  </si>
  <si>
    <t>Итого</t>
  </si>
  <si>
    <t>Тумба выкатная с мяг. эл</t>
  </si>
  <si>
    <t>Подставка под с/б</t>
  </si>
  <si>
    <t>1180х1200х1000</t>
  </si>
  <si>
    <t>1180х1500х1000</t>
  </si>
  <si>
    <t>1180х1800х1000</t>
  </si>
  <si>
    <t>Размер скидки на данные изделия уточняйте у вашего ведущего менеджера.</t>
  </si>
  <si>
    <t>Компоновки</t>
  </si>
  <si>
    <t>715Ø51</t>
  </si>
  <si>
    <t>744х1082х922</t>
  </si>
  <si>
    <t>744х990х884</t>
  </si>
  <si>
    <t>744х800х800</t>
  </si>
  <si>
    <r>
      <t xml:space="preserve">* Внимание. На изделия: </t>
    </r>
    <r>
      <rPr>
        <b/>
        <sz val="11"/>
        <color indexed="8"/>
        <rFont val="Calibri"/>
        <family val="2"/>
      </rPr>
      <t>арт 1280</t>
    </r>
    <r>
      <rPr>
        <sz val="11"/>
        <color theme="1"/>
        <rFont val="Calibri"/>
        <family val="2"/>
      </rPr>
      <t>, арт, арт 1815, в предложенных компановках, указана действующая розничная цена.</t>
    </r>
  </si>
  <si>
    <t>Ресепшн  БОНУС  розничный прайс лист</t>
  </si>
  <si>
    <t>744х800х670</t>
  </si>
  <si>
    <t>744х1200х670</t>
  </si>
  <si>
    <t>744х1400х670</t>
  </si>
  <si>
    <t>744х1600х670</t>
  </si>
  <si>
    <t>Профит</t>
  </si>
  <si>
    <t>Ресепшн</t>
  </si>
  <si>
    <t>Ресепшн2</t>
  </si>
  <si>
    <t>"190 Орех французcкий", из плиты толщиной 18 и 25 мм, кромка ПВХ. Передний щит стоек угловых Ресепшн изготавливается из перфорированного металла.</t>
  </si>
  <si>
    <t>кромка ПВХ - 2 мм. Корпус в цвете "290 Белый", "030 Серый" из плиты толщиной 18 мм, кромка ПВХ 0, 45 мм на регулируемых опорах.</t>
  </si>
  <si>
    <t xml:space="preserve">Рабочие поверхности изготавливается в цвете: "430 Дуб шамони светлый", из плиты толщиной 25 мм, </t>
  </si>
  <si>
    <t>Изготавливается в цветах: Стенки боковые "030 Серый", столешницы в декорах "550 бук Бавария", "430 Дуб Шамони светлый",</t>
  </si>
  <si>
    <t>Стойка угловая 45 (401368,400391,400728,400455,400454,400727)</t>
  </si>
  <si>
    <t>Стойка угловая 90 (401370,400391,400730,400457,400454,400729)</t>
  </si>
  <si>
    <t>Стойка угловая 45(401369;400391;400732;400327;400456;400454;400731)</t>
  </si>
  <si>
    <t>Стойка угловая 90(401371;400391;400734;400327;400458;400454;400733)</t>
  </si>
  <si>
    <t>Стойка 800 ДСтП(401373;400391;400449;400327-2;400460;400454;400468)</t>
  </si>
  <si>
    <t>Стойка 1200 ДСтП(401375;400391;400450;400327-2;400461;400454;400469)</t>
  </si>
  <si>
    <t>Стойка 1400 ДСтП(401376;400391;400451;400327-2;400462;400454;400470)</t>
  </si>
  <si>
    <t>Стойка 1600 ДСтП(401377;400391;400452;400327-2;400463;400454;400471)</t>
  </si>
  <si>
    <t>Стойка (401373,400391,400449,400327-2)</t>
  </si>
  <si>
    <t>Стойка (401375,400391,400450,400327-2)</t>
  </si>
  <si>
    <t>Стойка (401376,400391,400451,400327-2)</t>
  </si>
  <si>
    <t>Стойка (401377,400391,400452,400327-2)</t>
  </si>
  <si>
    <t>Стойка угловая 45 (401368, 400391, 400728)</t>
  </si>
  <si>
    <t>Стойка угловая 90 (401370,400391,400730)</t>
  </si>
  <si>
    <t>Стойка угловая 45 (401369,400391,400732,400327)</t>
  </si>
  <si>
    <t>Стойка угловая 90 (401371,400391,400734,400327)</t>
  </si>
  <si>
    <t>Стойка 1600 (402701, 402704, 402705)</t>
  </si>
  <si>
    <t>Стойка 1900 (402702, 402706, 402707)</t>
  </si>
  <si>
    <t>Стойка 2200 (402703, 402708, 402709)</t>
  </si>
  <si>
    <t>Модуль стойки левый 1200 (402700, 402710, 402712)</t>
  </si>
  <si>
    <t>Модуль стойки правый 1200 (402700, 402711, 402712)</t>
  </si>
  <si>
    <t>Модуль стойки левый 1500 (402701, 402713, 402715)</t>
  </si>
  <si>
    <t>Модуль стойки правый 1500 (402701, 402714, 402715)</t>
  </si>
  <si>
    <t>Модуль стойки левый 1800 (402702, 402716, 402718)</t>
  </si>
  <si>
    <t>Модуль стойки правый 1800 (402702, 402717, 402718)</t>
  </si>
  <si>
    <t>Тумба выкатная (402842)</t>
  </si>
  <si>
    <t>Подставка под системный блок 1815 (400818)</t>
  </si>
  <si>
    <t>730 Серебро МП</t>
  </si>
  <si>
    <t>Стенка боковая д/стоек</t>
  </si>
  <si>
    <t>Крепление подвесное  для блока системного</t>
  </si>
  <si>
    <t>цены действительны с 20.05.2021</t>
  </si>
  <si>
    <t>Ресепшн ПРОФИТ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</si>
</sst>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4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9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b/>
      <u val="single"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Tahoma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Arial Cyr"/>
      <family val="2"/>
    </font>
    <font>
      <sz val="10"/>
      <color theme="1"/>
      <name val="Georgia"/>
      <family val="1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uble">
        <color indexed="8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/>
      <right style="thin"/>
      <top style="thin"/>
      <bottom/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1" fillId="0" borderId="0" applyFill="0" applyBorder="0" applyAlignment="0" applyProtection="0"/>
    <xf numFmtId="174" fontId="7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67" fillId="0" borderId="0" xfId="0" applyFont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60" fillId="0" borderId="0" xfId="0" applyFont="1" applyAlignment="1">
      <alignment/>
    </xf>
    <xf numFmtId="0" fontId="67" fillId="0" borderId="13" xfId="0" applyFont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3" fillId="35" borderId="15" xfId="55" applyFont="1" applyFill="1" applyBorder="1" applyAlignment="1">
      <alignment horizontal="left" vertical="center"/>
      <protection/>
    </xf>
    <xf numFmtId="0" fontId="7" fillId="35" borderId="15" xfId="55" applyFill="1" applyBorder="1" applyAlignment="1">
      <alignment horizontal="center" vertical="center"/>
      <protection/>
    </xf>
    <xf numFmtId="0" fontId="3" fillId="35" borderId="15" xfId="55" applyFont="1" applyFill="1" applyBorder="1" applyAlignment="1">
      <alignment horizontal="center" vertical="center"/>
      <protection/>
    </xf>
    <xf numFmtId="0" fontId="7" fillId="35" borderId="0" xfId="55" applyFill="1">
      <alignment/>
      <protection/>
    </xf>
    <xf numFmtId="0" fontId="4" fillId="35" borderId="0" xfId="55" applyFont="1" applyFill="1">
      <alignment/>
      <protection/>
    </xf>
    <xf numFmtId="0" fontId="7" fillId="35" borderId="0" xfId="55" applyFill="1" applyBorder="1" applyAlignment="1">
      <alignment horizontal="center"/>
      <protection/>
    </xf>
    <xf numFmtId="0" fontId="4" fillId="35" borderId="0" xfId="55" applyFont="1" applyFill="1" applyBorder="1">
      <alignment/>
      <protection/>
    </xf>
    <xf numFmtId="0" fontId="4" fillId="35" borderId="0" xfId="55" applyFont="1" applyFill="1" applyBorder="1" applyAlignment="1">
      <alignment horizontal="center"/>
      <protection/>
    </xf>
    <xf numFmtId="0" fontId="4" fillId="33" borderId="16" xfId="55" applyFont="1" applyFill="1" applyBorder="1" applyAlignment="1">
      <alignment/>
      <protection/>
    </xf>
    <xf numFmtId="0" fontId="5" fillId="35" borderId="0" xfId="55" applyFont="1" applyFill="1" applyBorder="1" applyAlignment="1">
      <alignment horizontal="left"/>
      <protection/>
    </xf>
    <xf numFmtId="0" fontId="4" fillId="33" borderId="0" xfId="55" applyFont="1" applyFill="1" applyBorder="1">
      <alignment/>
      <protection/>
    </xf>
    <xf numFmtId="0" fontId="4" fillId="33" borderId="17" xfId="55" applyFont="1" applyFill="1" applyBorder="1">
      <alignment/>
      <protection/>
    </xf>
    <xf numFmtId="0" fontId="4" fillId="33" borderId="18" xfId="55" applyFont="1" applyFill="1" applyBorder="1">
      <alignment/>
      <protection/>
    </xf>
    <xf numFmtId="0" fontId="7" fillId="35" borderId="0" xfId="55" applyFill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11" xfId="55" applyFont="1" applyFill="1" applyBorder="1">
      <alignment/>
      <protection/>
    </xf>
    <xf numFmtId="0" fontId="7" fillId="35" borderId="15" xfId="55" applyFill="1" applyBorder="1" applyAlignment="1">
      <alignment horizontal="center"/>
      <protection/>
    </xf>
    <xf numFmtId="0" fontId="4" fillId="33" borderId="19" xfId="55" applyFont="1" applyFill="1" applyBorder="1">
      <alignment/>
      <protection/>
    </xf>
    <xf numFmtId="0" fontId="4" fillId="33" borderId="16" xfId="55" applyFont="1" applyFill="1" applyBorder="1">
      <alignment/>
      <protection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33" borderId="0" xfId="55" applyFont="1" applyFill="1" applyBorder="1" applyAlignment="1">
      <alignment horizontal="left"/>
      <protection/>
    </xf>
    <xf numFmtId="0" fontId="7" fillId="35" borderId="15" xfId="55" applyFont="1" applyFill="1" applyBorder="1" applyAlignment="1">
      <alignment/>
      <protection/>
    </xf>
    <xf numFmtId="0" fontId="4" fillId="33" borderId="19" xfId="55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 applyAlignment="1">
      <alignment horizontal="center"/>
      <protection/>
    </xf>
    <xf numFmtId="0" fontId="7" fillId="35" borderId="0" xfId="55" applyFill="1" applyAlignment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/>
      <protection/>
    </xf>
    <xf numFmtId="0" fontId="3" fillId="33" borderId="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55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left"/>
    </xf>
    <xf numFmtId="0" fontId="5" fillId="33" borderId="11" xfId="55" applyFont="1" applyFill="1" applyBorder="1">
      <alignment/>
      <protection/>
    </xf>
    <xf numFmtId="0" fontId="7" fillId="35" borderId="0" xfId="55" applyFont="1" applyFill="1" applyBorder="1" applyAlignment="1">
      <alignment/>
      <protection/>
    </xf>
    <xf numFmtId="49" fontId="8" fillId="35" borderId="0" xfId="55" applyNumberFormat="1" applyFont="1" applyFill="1" applyBorder="1" applyAlignment="1">
      <alignment horizontal="left"/>
      <protection/>
    </xf>
    <xf numFmtId="0" fontId="7" fillId="35" borderId="0" xfId="55" applyFont="1" applyFill="1" applyBorder="1" applyAlignment="1">
      <alignment horizontal="left"/>
      <protection/>
    </xf>
    <xf numFmtId="0" fontId="7" fillId="35" borderId="0" xfId="55" applyFont="1" applyFill="1" applyBorder="1">
      <alignment/>
      <protection/>
    </xf>
    <xf numFmtId="49" fontId="3" fillId="35" borderId="0" xfId="55" applyNumberFormat="1" applyFont="1" applyFill="1" applyBorder="1" applyAlignment="1">
      <alignment horizontal="center"/>
      <protection/>
    </xf>
    <xf numFmtId="0" fontId="10" fillId="33" borderId="0" xfId="55" applyFont="1" applyFill="1" applyBorder="1" applyAlignment="1">
      <alignment horizontal="center" wrapText="1"/>
      <protection/>
    </xf>
    <xf numFmtId="3" fontId="5" fillId="35" borderId="0" xfId="55" applyNumberFormat="1" applyFont="1" applyFill="1" applyBorder="1" applyAlignment="1">
      <alignment horizontal="right"/>
      <protection/>
    </xf>
    <xf numFmtId="3" fontId="5" fillId="35" borderId="0" xfId="55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17" xfId="55" applyFont="1" applyFill="1" applyBorder="1" applyAlignment="1">
      <alignment/>
      <protection/>
    </xf>
    <xf numFmtId="0" fontId="7" fillId="36" borderId="19" xfId="55" applyFont="1" applyFill="1" applyBorder="1" applyAlignment="1">
      <alignment horizontal="right"/>
      <protection/>
    </xf>
    <xf numFmtId="0" fontId="3" fillId="36" borderId="16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left"/>
      <protection/>
    </xf>
    <xf numFmtId="0" fontId="15" fillId="33" borderId="0" xfId="55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/>
      <protection/>
    </xf>
    <xf numFmtId="0" fontId="4" fillId="33" borderId="18" xfId="55" applyFont="1" applyFill="1" applyBorder="1" applyAlignment="1">
      <alignment horizontal="center"/>
      <protection/>
    </xf>
    <xf numFmtId="0" fontId="5" fillId="33" borderId="17" xfId="0" applyFont="1" applyFill="1" applyBorder="1" applyAlignment="1">
      <alignment horizontal="right"/>
    </xf>
    <xf numFmtId="0" fontId="7" fillId="33" borderId="11" xfId="55" applyFill="1" applyBorder="1" applyAlignment="1">
      <alignment horizontal="center"/>
      <protection/>
    </xf>
    <xf numFmtId="0" fontId="7" fillId="33" borderId="0" xfId="55" applyFill="1" applyBorder="1" applyAlignment="1">
      <alignment horizontal="center"/>
      <protection/>
    </xf>
    <xf numFmtId="0" fontId="7" fillId="33" borderId="17" xfId="55" applyFill="1" applyBorder="1" applyAlignment="1">
      <alignment horizontal="center"/>
      <protection/>
    </xf>
    <xf numFmtId="0" fontId="7" fillId="35" borderId="0" xfId="55" applyFill="1" applyBorder="1" applyAlignment="1">
      <alignment/>
      <protection/>
    </xf>
    <xf numFmtId="0" fontId="7" fillId="35" borderId="11" xfId="55" applyFill="1" applyBorder="1" applyAlignment="1">
      <alignment/>
      <protection/>
    </xf>
    <xf numFmtId="0" fontId="5" fillId="33" borderId="17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/>
      <protection/>
    </xf>
    <xf numFmtId="0" fontId="3" fillId="36" borderId="0" xfId="55" applyFont="1" applyFill="1" applyBorder="1" applyAlignment="1">
      <alignment/>
      <protection/>
    </xf>
    <xf numFmtId="0" fontId="13" fillId="36" borderId="0" xfId="55" applyFont="1" applyFill="1" applyBorder="1" applyAlignment="1">
      <alignment horizontal="center"/>
      <protection/>
    </xf>
    <xf numFmtId="0" fontId="7" fillId="36" borderId="0" xfId="55" applyFont="1" applyFill="1" applyBorder="1" applyAlignment="1">
      <alignment horizontal="right"/>
      <protection/>
    </xf>
    <xf numFmtId="0" fontId="3" fillId="36" borderId="0" xfId="55" applyFont="1" applyFill="1" applyBorder="1" applyAlignment="1">
      <alignment/>
      <protection/>
    </xf>
    <xf numFmtId="0" fontId="7" fillId="35" borderId="11" xfId="55" applyFont="1" applyFill="1" applyBorder="1" applyAlignment="1">
      <alignment horizontal="right"/>
      <protection/>
    </xf>
    <xf numFmtId="0" fontId="3" fillId="36" borderId="0" xfId="55" applyFont="1" applyFill="1" applyBorder="1" applyAlignment="1">
      <alignment horizontal="center"/>
      <protection/>
    </xf>
    <xf numFmtId="174" fontId="4" fillId="35" borderId="21" xfId="46" applyFont="1" applyFill="1" applyBorder="1" applyAlignment="1" applyProtection="1">
      <alignment/>
      <protection/>
    </xf>
    <xf numFmtId="0" fontId="3" fillId="36" borderId="17" xfId="55" applyFont="1" applyFill="1" applyBorder="1" applyAlignment="1">
      <alignment/>
      <protection/>
    </xf>
    <xf numFmtId="0" fontId="14" fillId="35" borderId="11" xfId="55" applyFont="1" applyFill="1" applyBorder="1" applyAlignment="1">
      <alignment horizontal="right"/>
      <protection/>
    </xf>
    <xf numFmtId="0" fontId="15" fillId="35" borderId="11" xfId="55" applyFont="1" applyFill="1" applyBorder="1" applyAlignment="1">
      <alignment horizontal="right"/>
      <protection/>
    </xf>
    <xf numFmtId="0" fontId="3" fillId="35" borderId="11" xfId="55" applyFont="1" applyFill="1" applyBorder="1" applyAlignment="1">
      <alignment/>
      <protection/>
    </xf>
    <xf numFmtId="0" fontId="3" fillId="35" borderId="17" xfId="55" applyFont="1" applyFill="1" applyBorder="1" applyAlignment="1">
      <alignment/>
      <protection/>
    </xf>
    <xf numFmtId="0" fontId="7" fillId="36" borderId="0" xfId="55" applyFont="1" applyFill="1" applyBorder="1" applyAlignment="1">
      <alignment/>
      <protection/>
    </xf>
    <xf numFmtId="0" fontId="14" fillId="35" borderId="11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right"/>
      <protection/>
    </xf>
    <xf numFmtId="0" fontId="7" fillId="36" borderId="17" xfId="55" applyFont="1" applyFill="1" applyBorder="1" applyAlignment="1">
      <alignment horizontal="center"/>
      <protection/>
    </xf>
    <xf numFmtId="0" fontId="7" fillId="35" borderId="11" xfId="55" applyFill="1" applyBorder="1" applyAlignment="1">
      <alignment horizontal="right"/>
      <protection/>
    </xf>
    <xf numFmtId="0" fontId="7" fillId="33" borderId="17" xfId="55" applyFont="1" applyFill="1" applyBorder="1" applyAlignment="1">
      <alignment horizontal="center"/>
      <protection/>
    </xf>
    <xf numFmtId="0" fontId="7" fillId="36" borderId="11" xfId="55" applyFont="1" applyFill="1" applyBorder="1" applyAlignment="1">
      <alignment horizontal="right"/>
      <protection/>
    </xf>
    <xf numFmtId="0" fontId="7" fillId="35" borderId="17" xfId="55" applyFill="1" applyBorder="1" applyAlignment="1">
      <alignment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4" fillId="33" borderId="18" xfId="55" applyFont="1" applyFill="1" applyBorder="1" applyAlignment="1">
      <alignment horizontal="left"/>
      <protection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3" fontId="0" fillId="0" borderId="12" xfId="0" applyNumberFormat="1" applyBorder="1" applyAlignment="1">
      <alignment/>
    </xf>
    <xf numFmtId="0" fontId="4" fillId="33" borderId="0" xfId="55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5" fillId="33" borderId="0" xfId="55" applyFont="1" applyFill="1" applyBorder="1" applyAlignment="1">
      <alignment/>
      <protection/>
    </xf>
    <xf numFmtId="0" fontId="4" fillId="33" borderId="2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6" fillId="35" borderId="21" xfId="55" applyFont="1" applyFill="1" applyBorder="1" applyAlignment="1">
      <alignment/>
      <protection/>
    </xf>
    <xf numFmtId="170" fontId="69" fillId="35" borderId="21" xfId="55" applyNumberFormat="1" applyFont="1" applyFill="1" applyBorder="1" applyAlignment="1">
      <alignment/>
      <protection/>
    </xf>
    <xf numFmtId="0" fontId="69" fillId="35" borderId="21" xfId="55" applyFont="1" applyFill="1" applyBorder="1" applyAlignment="1">
      <alignment/>
      <protection/>
    </xf>
    <xf numFmtId="0" fontId="70" fillId="35" borderId="0" xfId="55" applyFont="1" applyFill="1" applyBorder="1">
      <alignment/>
      <protection/>
    </xf>
    <xf numFmtId="0" fontId="5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3" fontId="0" fillId="36" borderId="12" xfId="0" applyNumberFormat="1" applyFill="1" applyBorder="1" applyAlignment="1">
      <alignment/>
    </xf>
    <xf numFmtId="0" fontId="2" fillId="35" borderId="25" xfId="55" applyFont="1" applyFill="1" applyBorder="1" applyAlignment="1">
      <alignment/>
      <protection/>
    </xf>
    <xf numFmtId="0" fontId="5" fillId="33" borderId="26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174" fontId="4" fillId="33" borderId="0" xfId="46" applyFont="1" applyFill="1" applyBorder="1" applyAlignment="1" applyProtection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left"/>
    </xf>
    <xf numFmtId="0" fontId="4" fillId="33" borderId="0" xfId="55" applyFont="1" applyFill="1" applyBorder="1" applyAlignment="1">
      <alignment horizontal="center"/>
      <protection/>
    </xf>
    <xf numFmtId="180" fontId="5" fillId="33" borderId="17" xfId="0" applyNumberFormat="1" applyFont="1" applyFill="1" applyBorder="1" applyAlignment="1">
      <alignment horizontal="center"/>
    </xf>
    <xf numFmtId="4" fontId="18" fillId="0" borderId="12" xfId="55" applyNumberFormat="1" applyFont="1" applyFill="1" applyBorder="1" applyAlignment="1">
      <alignment horizontal="center" vertical="center"/>
      <protection/>
    </xf>
    <xf numFmtId="0" fontId="18" fillId="0" borderId="12" xfId="55" applyFont="1" applyBorder="1" applyAlignment="1">
      <alignment horizontal="center" vertical="center"/>
      <protection/>
    </xf>
    <xf numFmtId="0" fontId="20" fillId="35" borderId="25" xfId="55" applyFont="1" applyFill="1" applyBorder="1" applyAlignment="1">
      <alignment/>
      <protection/>
    </xf>
    <xf numFmtId="4" fontId="21" fillId="0" borderId="12" xfId="65" applyNumberFormat="1" applyFont="1" applyFill="1" applyBorder="1" applyAlignment="1">
      <alignment horizontal="right" vertical="top"/>
      <protection/>
    </xf>
    <xf numFmtId="4" fontId="21" fillId="37" borderId="12" xfId="65" applyNumberFormat="1" applyFont="1" applyFill="1" applyBorder="1" applyAlignment="1">
      <alignment horizontal="right" vertical="top"/>
      <protection/>
    </xf>
    <xf numFmtId="0" fontId="21" fillId="0" borderId="12" xfId="65" applyNumberFormat="1" applyFont="1" applyFill="1" applyBorder="1" applyAlignment="1">
      <alignment horizontal="left" vertical="top"/>
      <protection/>
    </xf>
    <xf numFmtId="0" fontId="21" fillId="37" borderId="12" xfId="65" applyNumberFormat="1" applyFont="1" applyFill="1" applyBorder="1" applyAlignment="1">
      <alignment horizontal="left" vertical="top"/>
      <protection/>
    </xf>
    <xf numFmtId="0" fontId="72" fillId="0" borderId="12" xfId="60" applyFont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4" fillId="38" borderId="27" xfId="55" applyFont="1" applyFill="1" applyBorder="1" applyAlignment="1">
      <alignment horizontal="center"/>
      <protection/>
    </xf>
    <xf numFmtId="0" fontId="4" fillId="38" borderId="28" xfId="55" applyFont="1" applyFill="1" applyBorder="1" applyAlignment="1">
      <alignment horizontal="center"/>
      <protection/>
    </xf>
    <xf numFmtId="0" fontId="4" fillId="38" borderId="29" xfId="55" applyFont="1" applyFill="1" applyBorder="1" applyAlignment="1">
      <alignment horizontal="center"/>
      <protection/>
    </xf>
    <xf numFmtId="0" fontId="4" fillId="38" borderId="30" xfId="55" applyFont="1" applyFill="1" applyBorder="1" applyAlignment="1">
      <alignment horizontal="center"/>
      <protection/>
    </xf>
    <xf numFmtId="0" fontId="4" fillId="33" borderId="2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1" xfId="55" applyFont="1" applyFill="1" applyBorder="1" applyAlignment="1">
      <alignment/>
      <protection/>
    </xf>
    <xf numFmtId="0" fontId="4" fillId="33" borderId="0" xfId="55" applyFont="1" applyFill="1" applyBorder="1" applyAlignment="1">
      <alignment/>
      <protection/>
    </xf>
    <xf numFmtId="0" fontId="4" fillId="33" borderId="17" xfId="55" applyFont="1" applyFill="1" applyBorder="1" applyAlignment="1">
      <alignment/>
      <protection/>
    </xf>
    <xf numFmtId="0" fontId="4" fillId="33" borderId="22" xfId="55" applyFont="1" applyFill="1" applyBorder="1" applyAlignment="1">
      <alignment/>
      <protection/>
    </xf>
    <xf numFmtId="0" fontId="4" fillId="33" borderId="20" xfId="55" applyFont="1" applyFill="1" applyBorder="1" applyAlignment="1">
      <alignment/>
      <protection/>
    </xf>
    <xf numFmtId="0" fontId="4" fillId="33" borderId="23" xfId="55" applyFont="1" applyFill="1" applyBorder="1" applyAlignment="1">
      <alignment/>
      <protection/>
    </xf>
    <xf numFmtId="174" fontId="4" fillId="33" borderId="0" xfId="46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>
      <alignment horizontal="left"/>
    </xf>
    <xf numFmtId="0" fontId="6" fillId="35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right"/>
      <protection/>
    </xf>
    <xf numFmtId="0" fontId="3" fillId="36" borderId="21" xfId="55" applyFont="1" applyFill="1" applyBorder="1" applyAlignment="1">
      <alignment horizontal="center"/>
      <protection/>
    </xf>
    <xf numFmtId="0" fontId="3" fillId="36" borderId="31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left"/>
      <protection/>
    </xf>
    <xf numFmtId="0" fontId="4" fillId="38" borderId="32" xfId="55" applyFont="1" applyFill="1" applyBorder="1" applyAlignment="1">
      <alignment horizontal="center"/>
      <protection/>
    </xf>
    <xf numFmtId="0" fontId="4" fillId="38" borderId="33" xfId="55" applyFont="1" applyFill="1" applyBorder="1" applyAlignment="1">
      <alignment horizontal="center"/>
      <protection/>
    </xf>
    <xf numFmtId="0" fontId="3" fillId="36" borderId="11" xfId="55" applyFont="1" applyFill="1" applyBorder="1" applyAlignment="1">
      <alignment horizontal="center"/>
      <protection/>
    </xf>
    <xf numFmtId="0" fontId="3" fillId="36" borderId="0" xfId="55" applyFont="1" applyFill="1" applyBorder="1" applyAlignment="1">
      <alignment horizontal="center"/>
      <protection/>
    </xf>
    <xf numFmtId="0" fontId="3" fillId="36" borderId="17" xfId="55" applyFont="1" applyFill="1" applyBorder="1" applyAlignment="1">
      <alignment horizontal="center"/>
      <protection/>
    </xf>
    <xf numFmtId="0" fontId="3" fillId="35" borderId="11" xfId="55" applyFont="1" applyFill="1" applyBorder="1" applyAlignment="1">
      <alignment horizontal="right"/>
      <protection/>
    </xf>
    <xf numFmtId="0" fontId="3" fillId="35" borderId="0" xfId="55" applyFont="1" applyFill="1" applyBorder="1" applyAlignment="1">
      <alignment horizontal="right"/>
      <protection/>
    </xf>
    <xf numFmtId="0" fontId="15" fillId="36" borderId="0" xfId="55" applyFont="1" applyFill="1" applyBorder="1" applyAlignment="1">
      <alignment horizontal="center"/>
      <protection/>
    </xf>
    <xf numFmtId="0" fontId="15" fillId="36" borderId="17" xfId="55" applyFont="1" applyFill="1" applyBorder="1" applyAlignment="1">
      <alignment horizontal="center"/>
      <protection/>
    </xf>
    <xf numFmtId="0" fontId="16" fillId="35" borderId="11" xfId="55" applyFont="1" applyFill="1" applyBorder="1" applyAlignment="1">
      <alignment horizontal="center"/>
      <protection/>
    </xf>
    <xf numFmtId="0" fontId="16" fillId="35" borderId="0" xfId="55" applyFont="1" applyFill="1" applyBorder="1" applyAlignment="1">
      <alignment horizontal="center"/>
      <protection/>
    </xf>
    <xf numFmtId="0" fontId="16" fillId="35" borderId="17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right"/>
    </xf>
    <xf numFmtId="0" fontId="4" fillId="38" borderId="34" xfId="55" applyFont="1" applyFill="1" applyBorder="1" applyAlignment="1">
      <alignment horizontal="center"/>
      <protection/>
    </xf>
    <xf numFmtId="0" fontId="4" fillId="38" borderId="35" xfId="55" applyFont="1" applyFill="1" applyBorder="1" applyAlignment="1">
      <alignment horizontal="center"/>
      <protection/>
    </xf>
    <xf numFmtId="0" fontId="4" fillId="38" borderId="36" xfId="55" applyFont="1" applyFill="1" applyBorder="1" applyAlignment="1">
      <alignment horizontal="center"/>
      <protection/>
    </xf>
    <xf numFmtId="174" fontId="4" fillId="35" borderId="21" xfId="46" applyFont="1" applyFill="1" applyBorder="1" applyAlignment="1" applyProtection="1">
      <alignment horizontal="right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7" xfId="55" applyFont="1" applyFill="1" applyBorder="1" applyAlignment="1">
      <alignment horizontal="center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16" xfId="55" applyFont="1" applyFill="1" applyBorder="1" applyAlignment="1">
      <alignment horizontal="left"/>
      <protection/>
    </xf>
    <xf numFmtId="0" fontId="15" fillId="36" borderId="16" xfId="55" applyFont="1" applyFill="1" applyBorder="1" applyAlignment="1">
      <alignment horizontal="center"/>
      <protection/>
    </xf>
    <xf numFmtId="0" fontId="15" fillId="36" borderId="18" xfId="55" applyFont="1" applyFill="1" applyBorder="1" applyAlignment="1">
      <alignment horizontal="center"/>
      <protection/>
    </xf>
    <xf numFmtId="170" fontId="4" fillId="33" borderId="0" xfId="43" applyFont="1" applyFill="1" applyBorder="1" applyAlignment="1" applyProtection="1">
      <alignment horizontal="right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3 3" xfId="59"/>
    <cellStyle name="Обычный 3 4" xfId="60"/>
    <cellStyle name="Обычный 4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png" /><Relationship Id="rId3" Type="http://schemas.openxmlformats.org/officeDocument/2006/relationships/image" Target="../media/image25.emf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11</xdr:row>
      <xdr:rowOff>142875</xdr:rowOff>
    </xdr:from>
    <xdr:to>
      <xdr:col>4</xdr:col>
      <xdr:colOff>1009650</xdr:colOff>
      <xdr:row>13</xdr:row>
      <xdr:rowOff>123825</xdr:rowOff>
    </xdr:to>
    <xdr:sp>
      <xdr:nvSpPr>
        <xdr:cNvPr id="1" name="полка"/>
        <xdr:cNvSpPr>
          <a:spLocks/>
        </xdr:cNvSpPr>
      </xdr:nvSpPr>
      <xdr:spPr>
        <a:xfrm>
          <a:off x="3695700" y="2257425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3</xdr:row>
      <xdr:rowOff>47625</xdr:rowOff>
    </xdr:from>
    <xdr:to>
      <xdr:col>4</xdr:col>
      <xdr:colOff>85725</xdr:colOff>
      <xdr:row>4</xdr:row>
      <xdr:rowOff>9525</xdr:rowOff>
    </xdr:to>
    <xdr:sp>
      <xdr:nvSpPr>
        <xdr:cNvPr id="2" name="Автофигура 58"/>
        <xdr:cNvSpPr>
          <a:spLocks/>
        </xdr:cNvSpPr>
      </xdr:nvSpPr>
      <xdr:spPr>
        <a:xfrm>
          <a:off x="3352800" y="771525"/>
          <a:ext cx="18097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3</xdr:row>
      <xdr:rowOff>57150</xdr:rowOff>
    </xdr:from>
    <xdr:to>
      <xdr:col>8</xdr:col>
      <xdr:colOff>76200</xdr:colOff>
      <xdr:row>4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6715125" y="781050"/>
          <a:ext cx="3048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142875</xdr:rowOff>
    </xdr:from>
    <xdr:to>
      <xdr:col>4</xdr:col>
      <xdr:colOff>1009650</xdr:colOff>
      <xdr:row>13</xdr:row>
      <xdr:rowOff>123825</xdr:rowOff>
    </xdr:to>
    <xdr:sp>
      <xdr:nvSpPr>
        <xdr:cNvPr id="4" name="полка"/>
        <xdr:cNvSpPr>
          <a:spLocks/>
        </xdr:cNvSpPr>
      </xdr:nvSpPr>
      <xdr:spPr>
        <a:xfrm>
          <a:off x="3695700" y="2257425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6</xdr:row>
      <xdr:rowOff>66675</xdr:rowOff>
    </xdr:from>
    <xdr:to>
      <xdr:col>0</xdr:col>
      <xdr:colOff>1190625</xdr:colOff>
      <xdr:row>9</xdr:row>
      <xdr:rowOff>47625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85875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114300</xdr:rowOff>
    </xdr:from>
    <xdr:to>
      <xdr:col>0</xdr:col>
      <xdr:colOff>1162050</xdr:colOff>
      <xdr:row>13</xdr:row>
      <xdr:rowOff>133350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66925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28575</xdr:rowOff>
    </xdr:from>
    <xdr:to>
      <xdr:col>0</xdr:col>
      <xdr:colOff>1152525</xdr:colOff>
      <xdr:row>18</xdr:row>
      <xdr:rowOff>19050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647950"/>
          <a:ext cx="1000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95250</xdr:rowOff>
    </xdr:from>
    <xdr:to>
      <xdr:col>0</xdr:col>
      <xdr:colOff>1143000</xdr:colOff>
      <xdr:row>22</xdr:row>
      <xdr:rowOff>85725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32422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11</xdr:row>
      <xdr:rowOff>142875</xdr:rowOff>
    </xdr:from>
    <xdr:to>
      <xdr:col>8</xdr:col>
      <xdr:colOff>828675</xdr:colOff>
      <xdr:row>13</xdr:row>
      <xdr:rowOff>123825</xdr:rowOff>
    </xdr:to>
    <xdr:sp>
      <xdr:nvSpPr>
        <xdr:cNvPr id="9" name="полка"/>
        <xdr:cNvSpPr>
          <a:spLocks/>
        </xdr:cNvSpPr>
      </xdr:nvSpPr>
      <xdr:spPr>
        <a:xfrm>
          <a:off x="7048500" y="225742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32</xdr:row>
      <xdr:rowOff>123825</xdr:rowOff>
    </xdr:from>
    <xdr:to>
      <xdr:col>0</xdr:col>
      <xdr:colOff>1047750</xdr:colOff>
      <xdr:row>36</xdr:row>
      <xdr:rowOff>19050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552450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</xdr:row>
      <xdr:rowOff>47625</xdr:rowOff>
    </xdr:from>
    <xdr:to>
      <xdr:col>4</xdr:col>
      <xdr:colOff>1162050</xdr:colOff>
      <xdr:row>9</xdr:row>
      <xdr:rowOff>142875</xdr:rowOff>
    </xdr:to>
    <xdr:pic>
      <xdr:nvPicPr>
        <xdr:cNvPr id="11" name="Рисунок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1266825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66675</xdr:rowOff>
    </xdr:from>
    <xdr:to>
      <xdr:col>4</xdr:col>
      <xdr:colOff>1085850</xdr:colOff>
      <xdr:row>13</xdr:row>
      <xdr:rowOff>104775</xdr:rowOff>
    </xdr:to>
    <xdr:pic>
      <xdr:nvPicPr>
        <xdr:cNvPr id="12" name="Рисунок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2019300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13</xdr:row>
      <xdr:rowOff>133350</xdr:rowOff>
    </xdr:from>
    <xdr:to>
      <xdr:col>4</xdr:col>
      <xdr:colOff>1143000</xdr:colOff>
      <xdr:row>18</xdr:row>
      <xdr:rowOff>19050</xdr:rowOff>
    </xdr:to>
    <xdr:pic>
      <xdr:nvPicPr>
        <xdr:cNvPr id="13" name="Рисунок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" y="260032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114300</xdr:rowOff>
    </xdr:from>
    <xdr:to>
      <xdr:col>4</xdr:col>
      <xdr:colOff>1171575</xdr:colOff>
      <xdr:row>22</xdr:row>
      <xdr:rowOff>114300</xdr:rowOff>
    </xdr:to>
    <xdr:pic>
      <xdr:nvPicPr>
        <xdr:cNvPr id="14" name="Рисунок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43300" y="3343275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24</xdr:row>
      <xdr:rowOff>38100</xdr:rowOff>
    </xdr:from>
    <xdr:to>
      <xdr:col>0</xdr:col>
      <xdr:colOff>990600</xdr:colOff>
      <xdr:row>28</xdr:row>
      <xdr:rowOff>123825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421005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24</xdr:row>
      <xdr:rowOff>38100</xdr:rowOff>
    </xdr:from>
    <xdr:to>
      <xdr:col>4</xdr:col>
      <xdr:colOff>1123950</xdr:colOff>
      <xdr:row>31</xdr:row>
      <xdr:rowOff>57150</xdr:rowOff>
    </xdr:to>
    <xdr:pic>
      <xdr:nvPicPr>
        <xdr:cNvPr id="16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9975" y="4210050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0</xdr:row>
      <xdr:rowOff>95250</xdr:rowOff>
    </xdr:from>
    <xdr:to>
      <xdr:col>12</xdr:col>
      <xdr:colOff>419100</xdr:colOff>
      <xdr:row>0</xdr:row>
      <xdr:rowOff>342900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72375" y="95250"/>
          <a:ext cx="3552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1" name="полка"/>
        <xdr:cNvSpPr>
          <a:spLocks/>
        </xdr:cNvSpPr>
      </xdr:nvSpPr>
      <xdr:spPr>
        <a:xfrm>
          <a:off x="3152775" y="236220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2" name="полка"/>
        <xdr:cNvSpPr>
          <a:spLocks/>
        </xdr:cNvSpPr>
      </xdr:nvSpPr>
      <xdr:spPr>
        <a:xfrm>
          <a:off x="3152775" y="236220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142875</xdr:rowOff>
    </xdr:from>
    <xdr:to>
      <xdr:col>6</xdr:col>
      <xdr:colOff>428625</xdr:colOff>
      <xdr:row>13</xdr:row>
      <xdr:rowOff>123825</xdr:rowOff>
    </xdr:to>
    <xdr:sp>
      <xdr:nvSpPr>
        <xdr:cNvPr id="3" name="полка"/>
        <xdr:cNvSpPr>
          <a:spLocks/>
        </xdr:cNvSpPr>
      </xdr:nvSpPr>
      <xdr:spPr>
        <a:xfrm>
          <a:off x="5486400" y="236220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6</xdr:row>
      <xdr:rowOff>133350</xdr:rowOff>
    </xdr:from>
    <xdr:to>
      <xdr:col>0</xdr:col>
      <xdr:colOff>1209675</xdr:colOff>
      <xdr:row>15</xdr:row>
      <xdr:rowOff>57150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57325"/>
          <a:ext cx="101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</xdr:row>
      <xdr:rowOff>19050</xdr:rowOff>
    </xdr:from>
    <xdr:to>
      <xdr:col>2</xdr:col>
      <xdr:colOff>590550</xdr:colOff>
      <xdr:row>13</xdr:row>
      <xdr:rowOff>28575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240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21</xdr:row>
      <xdr:rowOff>114300</xdr:rowOff>
    </xdr:from>
    <xdr:to>
      <xdr:col>1</xdr:col>
      <xdr:colOff>57150</xdr:colOff>
      <xdr:row>28</xdr:row>
      <xdr:rowOff>104775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0862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</xdr:row>
      <xdr:rowOff>104775</xdr:rowOff>
    </xdr:from>
    <xdr:to>
      <xdr:col>2</xdr:col>
      <xdr:colOff>714375</xdr:colOff>
      <xdr:row>28</xdr:row>
      <xdr:rowOff>38100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4257675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7</xdr:row>
      <xdr:rowOff>57150</xdr:rowOff>
    </xdr:from>
    <xdr:to>
      <xdr:col>6</xdr:col>
      <xdr:colOff>219075</xdr:colOff>
      <xdr:row>14</xdr:row>
      <xdr:rowOff>133350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571625"/>
          <a:ext cx="2514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6</xdr:row>
      <xdr:rowOff>57150</xdr:rowOff>
    </xdr:from>
    <xdr:to>
      <xdr:col>10</xdr:col>
      <xdr:colOff>114300</xdr:colOff>
      <xdr:row>15</xdr:row>
      <xdr:rowOff>76200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1381125"/>
          <a:ext cx="2305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86;&#1077;&#1082;&#1090;%20&#1086;&#1087;&#1090;&#1080;&#1084;&#1080;&#1079;&#1072;&#1094;&#1080;&#1103;%20&#1086;&#1092;&#1080;&#1089;&#1085;&#1086;&#1075;&#1086;%20&#1072;&#1089;&#1089;&#1086;&#1088;&#1090;&#1080;&#1084;&#1077;&#1085;&#1090;&#1072;\&#1041;&#1040;&#1079;&#1080;&#1089;&#1085;&#1099;&#1081;%20&#1072;&#1089;&#1089;&#1086;&#1088;&#1090;&#1080;&#1084;&#1077;&#1085;&#1090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2;&#1086;&#1080;%20&#1076;&#1086;&#1082;&#1091;&#1084;&#1077;&#1085;&#1090;&#1099;\&#1050;&#1072;&#1090;&#1072;&#1083;&#1086;&#1075;%20&#1087;&#1088;&#1086;&#1076;&#1091;&#1082;&#1094;&#1080;&#1080;%202014\Price%202014_%20&#1057;atalogue\&#1089;&#1077;&#1088;&#1080;&#1103;_&#1069;&#1090;&#1102;&#1076;_&#1086;&#1087;&#1077;&#1088;&#1072;&#1090;&#1080;&#1074;&#1085;&#1072;&#1103;_&#1084;&#1077;&#1073;&#1077;&#1083;&#1100;_13.08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4;&#1041;&#1065;&#1048;&#1045;%20&#1044;&#1054;&#1050;&#1059;&#1052;&#1045;&#1053;&#1058;&#1067;\3D%20&#1084;&#1086;&#1076;&#1077;&#1083;&#1080;\&#1057;&#1077;&#1084;&#1077;&#1085;&#1082;&#1086;&#1074;\&#1056;&#1077;&#1089;&#1077;&#1087;&#1096;&#1085;%20&#1073;&#1077;&#1079;%20&#1074;&#1077;&#1088;&#1093;&#1072;\&#1069;&#1090;&#1102;&#1076;_08_02_2016%20&#1087;&#1083;&#1102;&#1089;%20&#1089;&#1090;&#1086;&#1081;&#1082;&#1080;%20&#1073;&#1077;&#1079;%20&#1074;&#1077;&#1088;&#1093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шкафы"/>
      <sheetName val="&quot;Этюд&quot; ресепшн"/>
      <sheetName val="&quot;Этюд&quot; компоновка"/>
    </sheetNames>
    <sheetDataSet>
      <sheetData sheetId="0">
        <row r="1">
          <cell r="A1" t="str">
            <v>"ЭТЮД"</v>
          </cell>
        </row>
        <row r="2">
          <cell r="A2" t="str">
            <v>Изготавливается в цветах:"бук Бавария", "Арабика", "светло-серый" из плиты толщиной 18 и 25 мм,кромка ПВХ.</v>
          </cell>
        </row>
        <row r="3">
          <cell r="A3" t="str">
            <v>Стекло в шкафах тонированное.</v>
          </cell>
        </row>
        <row r="4">
          <cell r="A4" t="str">
            <v>     МОДЕЛЬ    /   АРТ.  /  РАЗМЕР,мм / ЦЕНА, </v>
          </cell>
          <cell r="E4" t="str">
            <v>     МОДЕЛЬ    /   АРТ.  /  РАЗМЕР,мм / ЦЕНА, </v>
          </cell>
          <cell r="I4" t="str">
            <v>     МОДЕЛЬ    /   АРТ.  /  РАЗМЕР,мм / ЦЕНА, </v>
          </cell>
        </row>
        <row r="5">
          <cell r="A5" t="str">
            <v>                                     ( В х Ш х Г )      руб.</v>
          </cell>
          <cell r="E5" t="str">
            <v>                                     ( В х Ш х Г )      руб.</v>
          </cell>
          <cell r="I5" t="str">
            <v>                                     ( В х Ш х Г )      руб.</v>
          </cell>
        </row>
        <row r="6">
          <cell r="A6" t="str">
            <v>Ш  К  А  Ф  Ы   И    Т   У  М  Б Ы    </v>
          </cell>
        </row>
        <row r="7">
          <cell r="B7" t="str">
            <v>   ШКАФ ОТКРЫТЫЙ</v>
          </cell>
          <cell r="F7" t="str">
            <v>  ШКАФ ПОЛУЗАКРЫТЫЙ</v>
          </cell>
          <cell r="J7" t="str">
            <v>  ШКАФ ЗАКРЫТЫЙ</v>
          </cell>
        </row>
        <row r="8">
          <cell r="B8" t="str">
            <v>  С15.1</v>
          </cell>
          <cell r="C8" t="str">
            <v>1942х800х384</v>
          </cell>
          <cell r="D8">
            <v>4562</v>
          </cell>
          <cell r="F8" t="str">
            <v>  С15.4</v>
          </cell>
          <cell r="G8" t="str">
            <v>1942х800х384</v>
          </cell>
          <cell r="H8">
            <v>5716</v>
          </cell>
          <cell r="J8" t="str">
            <v> С15.2</v>
          </cell>
          <cell r="K8" t="str">
            <v>1942х800х384</v>
          </cell>
          <cell r="L8">
            <v>6486</v>
          </cell>
        </row>
        <row r="12">
          <cell r="B12" t="str">
            <v>  С14.1</v>
          </cell>
          <cell r="C12" t="str">
            <v>1588х800х384</v>
          </cell>
          <cell r="D12">
            <v>3957</v>
          </cell>
          <cell r="F12" t="str">
            <v>  С14.3</v>
          </cell>
          <cell r="G12" t="str">
            <v>1588х800х384</v>
          </cell>
          <cell r="H12">
            <v>5111</v>
          </cell>
          <cell r="J12" t="str">
            <v> С14.2</v>
          </cell>
          <cell r="K12" t="str">
            <v>1588х800х384</v>
          </cell>
          <cell r="L12">
            <v>5661</v>
          </cell>
        </row>
        <row r="14">
          <cell r="B14" t="str">
            <v>  С13.1</v>
          </cell>
          <cell r="C14" t="str">
            <v>1182х800х384</v>
          </cell>
          <cell r="D14">
            <v>3298</v>
          </cell>
          <cell r="F14" t="str">
            <v>  С13.3</v>
          </cell>
          <cell r="G14" t="str">
            <v>1182х800х384</v>
          </cell>
          <cell r="H14">
            <v>4452</v>
          </cell>
          <cell r="J14" t="str">
            <v> С12.2</v>
          </cell>
          <cell r="K14" t="str">
            <v>830х800х384</v>
          </cell>
          <cell r="L14">
            <v>3847</v>
          </cell>
        </row>
        <row r="16">
          <cell r="B16" t="str">
            <v>   ШКАФ ДЛЯ ОДЕЖДЫ</v>
          </cell>
          <cell r="F16" t="str">
            <v>  ШКАФ ПОЛУЗАКРЫТЫЙ</v>
          </cell>
          <cell r="J16" t="str">
            <v>  ШКАФ ЗАКРЫТЫЙ</v>
          </cell>
        </row>
        <row r="18">
          <cell r="B18" t="str">
            <v>  С15.3</v>
          </cell>
          <cell r="C18" t="str">
            <v>1942х800х384</v>
          </cell>
          <cell r="D18">
            <v>5826</v>
          </cell>
          <cell r="F18" t="str">
            <v>  С15.9</v>
          </cell>
          <cell r="G18" t="str">
            <v>1942х800х384</v>
          </cell>
          <cell r="H18">
            <v>7860</v>
          </cell>
          <cell r="J18" t="str">
            <v> С15.5</v>
          </cell>
          <cell r="K18" t="str">
            <v>1942х800х384</v>
          </cell>
          <cell r="L18">
            <v>8574</v>
          </cell>
        </row>
        <row r="21">
          <cell r="B21" t="str">
            <v>  С15.3.1</v>
          </cell>
          <cell r="C21" t="str">
            <v>1942х800х600</v>
          </cell>
          <cell r="D21">
            <v>6870</v>
          </cell>
          <cell r="F21" t="str">
            <v>  С15.8</v>
          </cell>
          <cell r="G21" t="str">
            <v>1942х800х384</v>
          </cell>
          <cell r="H21">
            <v>6870</v>
          </cell>
          <cell r="J21" t="str">
            <v>  С14.4</v>
          </cell>
          <cell r="K21" t="str">
            <v>1588х800х384</v>
          </cell>
          <cell r="L21">
            <v>7255</v>
          </cell>
        </row>
        <row r="24">
          <cell r="B24" t="str">
            <v>   ШКАФ КОЛОНКА ОТКРЫТЫЙ</v>
          </cell>
          <cell r="F24" t="str">
            <v>ШКАФ КОЛОНКА ПОЛУЗАКРЫТЫЙ</v>
          </cell>
          <cell r="J24" t="str">
            <v>  ШКАФ-КОЛОНКА ЗАКРЫТЫЙ</v>
          </cell>
        </row>
        <row r="26">
          <cell r="B26" t="str">
            <v>  С15.13</v>
          </cell>
          <cell r="C26" t="str">
            <v>1942х400х384</v>
          </cell>
          <cell r="D26">
            <v>3847</v>
          </cell>
          <cell r="F26" t="str">
            <v> С15.17</v>
          </cell>
          <cell r="G26" t="str">
            <v>1942х400х384</v>
          </cell>
          <cell r="H26">
            <v>4452</v>
          </cell>
          <cell r="J26" t="str">
            <v> С15.14</v>
          </cell>
          <cell r="K26" t="str">
            <v>1942х400х384</v>
          </cell>
          <cell r="L26">
            <v>4836</v>
          </cell>
        </row>
        <row r="30">
          <cell r="B30" t="str">
            <v>  С14.8</v>
          </cell>
          <cell r="C30" t="str">
            <v>1588х400х384</v>
          </cell>
          <cell r="D30">
            <v>3298</v>
          </cell>
          <cell r="F30" t="str">
            <v> С14.11</v>
          </cell>
          <cell r="G30" t="str">
            <v>1588х400х384</v>
          </cell>
          <cell r="H30">
            <v>3903</v>
          </cell>
          <cell r="J30" t="str">
            <v> С15.18</v>
          </cell>
          <cell r="K30" t="str">
            <v>1942х400х384</v>
          </cell>
          <cell r="L30">
            <v>5936</v>
          </cell>
        </row>
        <row r="32">
          <cell r="B32" t="str">
            <v>   ШКАФ-АНТЕСОЛЬ ЗАКРЫТЫЙ</v>
          </cell>
          <cell r="F32" t="str">
            <v>ШКАФ-КОЛОНКА-АНТЕСОЛЬ ЗАКРЫТЫЙ</v>
          </cell>
          <cell r="J32" t="str">
            <v>  ТУМБА (под ксерокс)</v>
          </cell>
        </row>
        <row r="33">
          <cell r="B33" t="str">
            <v>   С11.2</v>
          </cell>
          <cell r="C33" t="str">
            <v>413Х800Х384</v>
          </cell>
          <cell r="D33">
            <v>3517</v>
          </cell>
          <cell r="F33" t="str">
            <v> С11.4</v>
          </cell>
          <cell r="G33" t="str">
            <v>413х400х384</v>
          </cell>
          <cell r="H33">
            <v>2638</v>
          </cell>
          <cell r="J33" t="str">
            <v>С12.5</v>
          </cell>
          <cell r="K33" t="str">
            <v>750х700х600</v>
          </cell>
          <cell r="L33">
            <v>5221</v>
          </cell>
        </row>
        <row r="35">
          <cell r="B35" t="str">
            <v>  ЭТАЖЕРКА</v>
          </cell>
          <cell r="F35" t="str">
            <v> ЭТАЖЕРКА</v>
          </cell>
        </row>
        <row r="36">
          <cell r="J36" t="str">
            <v>   ТУМБА  (выкатная с замком)</v>
          </cell>
        </row>
        <row r="37">
          <cell r="B37" t="str">
            <v>  С15.12</v>
          </cell>
          <cell r="C37" t="str">
            <v>1942Х384Х384</v>
          </cell>
          <cell r="D37">
            <v>5166</v>
          </cell>
          <cell r="F37" t="str">
            <v> С14.7</v>
          </cell>
          <cell r="G37" t="str">
            <v>1588Х384Х384</v>
          </cell>
          <cell r="H37">
            <v>4562</v>
          </cell>
          <cell r="J37" t="str">
            <v>  Р20.8</v>
          </cell>
          <cell r="K37" t="str">
            <v>610х432х530</v>
          </cell>
          <cell r="L37">
            <v>3957</v>
          </cell>
        </row>
        <row r="39">
          <cell r="A39" t="str">
            <v>Производитель оставляет за собой право без предупреждения вносить изменения в конструкцию изделий с улучшением качества.</v>
          </cell>
        </row>
        <row r="41">
          <cell r="L41" t="str">
            <v>цены действительны с 13.08.2012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столы "/>
      <sheetName val="&quot;Этюд&quot; шкафы"/>
      <sheetName val="&quot;Этюд&quot; ресепшн "/>
      <sheetName val="&quot;Этюд&quot; компоновки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13" customFormat="1" ht="15.75">
      <c r="A1" s="13" t="s">
        <v>26</v>
      </c>
    </row>
    <row r="2" s="13" customFormat="1" ht="15.75">
      <c r="A2" s="13" t="s">
        <v>27</v>
      </c>
    </row>
    <row r="3" s="13" customFormat="1" ht="15.75">
      <c r="A3" s="13" t="s">
        <v>28</v>
      </c>
    </row>
    <row r="4" s="13" customFormat="1" ht="15.75">
      <c r="A4" s="13" t="s">
        <v>31</v>
      </c>
    </row>
    <row r="5" s="13" customFormat="1" ht="15.75"/>
    <row r="6" s="13" customFormat="1" ht="15.75">
      <c r="A6" s="13" t="s">
        <v>29</v>
      </c>
    </row>
    <row r="7" s="9" customFormat="1" ht="21.75" thickBot="1"/>
    <row r="8" s="9" customFormat="1" ht="21.75" thickBot="1">
      <c r="B8" s="14" t="s">
        <v>32</v>
      </c>
    </row>
    <row r="9" spans="1:3" s="9" customFormat="1" ht="21.75" thickBot="1">
      <c r="A9" s="14" t="s">
        <v>30</v>
      </c>
      <c r="B9" s="15">
        <v>0</v>
      </c>
      <c r="C9" s="9">
        <f>IF(B9&gt;0,"ПРИМЕНЕНА НАЦЕНКА НА ПРОДУКЦИЮ!",IF(B9&lt;0,"ПРИМЕНЕНА СКИДКА НА ПРОДУКЦИЮ!",""))</f>
      </c>
    </row>
  </sheetData>
  <sheetProtection/>
  <conditionalFormatting sqref="B9">
    <cfRule type="cellIs" priority="1" dxfId="2" operator="lessThan">
      <formula>0</formula>
    </cfRule>
    <cfRule type="cellIs" priority="2" dxfId="3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2"/>
  <sheetViews>
    <sheetView zoomScale="80" zoomScaleNormal="80" zoomScalePageLayoutView="0" workbookViewId="0" topLeftCell="A1">
      <selection activeCell="R10" sqref="R10"/>
    </sheetView>
  </sheetViews>
  <sheetFormatPr defaultColWidth="9.140625" defaultRowHeight="15"/>
  <cols>
    <col min="1" max="1" width="19.28125" style="29" customWidth="1"/>
    <col min="2" max="2" width="9.140625" style="40" customWidth="1"/>
    <col min="3" max="3" width="15.140625" style="29" customWidth="1"/>
    <col min="4" max="4" width="8.140625" style="41" bestFit="1" customWidth="1"/>
    <col min="5" max="5" width="19.57421875" style="42" customWidth="1"/>
    <col min="6" max="6" width="9.7109375" style="40" customWidth="1"/>
    <col min="7" max="7" width="14.421875" style="29" customWidth="1"/>
    <col min="8" max="8" width="8.7109375" style="41" bestFit="1" customWidth="1"/>
    <col min="9" max="9" width="22.140625" style="29" customWidth="1"/>
    <col min="10" max="10" width="11.28125" style="29" customWidth="1"/>
    <col min="11" max="11" width="14.28125" style="29" customWidth="1"/>
    <col min="12" max="12" width="8.7109375" style="29" bestFit="1" customWidth="1"/>
    <col min="13" max="13" width="6.57421875" style="19" customWidth="1"/>
    <col min="14" max="16384" width="9.140625" style="19" customWidth="1"/>
  </cols>
  <sheetData>
    <row r="1" spans="1:16" ht="30.75" thickBot="1">
      <c r="A1" s="162" t="s">
        <v>59</v>
      </c>
      <c r="B1" s="152"/>
      <c r="C1" s="152"/>
      <c r="D1" s="18"/>
      <c r="E1" s="38"/>
      <c r="F1" s="16"/>
      <c r="G1" s="17"/>
      <c r="H1" s="18"/>
      <c r="I1" s="32"/>
      <c r="J1" s="17"/>
      <c r="K1" s="17"/>
      <c r="L1" s="17"/>
      <c r="N1" s="3"/>
      <c r="O1" s="3"/>
      <c r="P1" s="3"/>
    </row>
    <row r="2" spans="1:16" s="20" customFormat="1" ht="13.5" thickTop="1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154"/>
    </row>
    <row r="3" spans="1:16" s="20" customFormat="1" ht="12.75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4"/>
    </row>
    <row r="4" spans="1:14" s="20" customFormat="1" ht="12" customHeight="1">
      <c r="A4" s="168" t="s">
        <v>0</v>
      </c>
      <c r="B4" s="168"/>
      <c r="C4" s="168"/>
      <c r="D4" s="168"/>
      <c r="E4" s="168" t="s">
        <v>0</v>
      </c>
      <c r="F4" s="168"/>
      <c r="G4" s="168"/>
      <c r="H4" s="168"/>
      <c r="I4" s="168" t="s">
        <v>0</v>
      </c>
      <c r="J4" s="168"/>
      <c r="K4" s="168"/>
      <c r="L4" s="168"/>
      <c r="M4" s="22"/>
      <c r="N4" s="22"/>
    </row>
    <row r="5" spans="1:12" s="20" customFormat="1" ht="12" customHeight="1">
      <c r="A5" s="168" t="s">
        <v>1</v>
      </c>
      <c r="B5" s="168"/>
      <c r="C5" s="168"/>
      <c r="D5" s="168"/>
      <c r="E5" s="168" t="s">
        <v>1</v>
      </c>
      <c r="F5" s="168"/>
      <c r="G5" s="168"/>
      <c r="H5" s="168"/>
      <c r="I5" s="168" t="s">
        <v>1</v>
      </c>
      <c r="J5" s="168"/>
      <c r="K5" s="168"/>
      <c r="L5" s="168"/>
    </row>
    <row r="6" spans="1:16" s="20" customFormat="1" ht="15" customHeight="1" thickBot="1">
      <c r="A6" s="169" t="s">
        <v>3</v>
      </c>
      <c r="B6" s="170"/>
      <c r="C6" s="170"/>
      <c r="D6" s="170"/>
      <c r="E6" s="170"/>
      <c r="F6" s="170"/>
      <c r="G6" s="170"/>
      <c r="H6" s="172"/>
      <c r="I6" s="169" t="s">
        <v>34</v>
      </c>
      <c r="J6" s="170"/>
      <c r="K6" s="170"/>
      <c r="L6" s="170"/>
      <c r="M6" s="171"/>
      <c r="O6" s="22"/>
      <c r="P6" s="22"/>
    </row>
    <row r="7" spans="1:13" s="20" customFormat="1" ht="15" customHeight="1" thickTop="1">
      <c r="A7" s="53"/>
      <c r="B7" s="178"/>
      <c r="C7" s="179"/>
      <c r="D7" s="180"/>
      <c r="E7" s="97"/>
      <c r="F7" s="178"/>
      <c r="G7" s="179"/>
      <c r="H7" s="180"/>
      <c r="I7" s="56"/>
      <c r="J7" s="133"/>
      <c r="K7" s="134"/>
      <c r="L7" s="134"/>
      <c r="M7" s="135"/>
    </row>
    <row r="8" spans="1:18" s="20" customFormat="1" ht="15" customHeight="1">
      <c r="A8" s="54"/>
      <c r="B8" s="175" t="s">
        <v>4</v>
      </c>
      <c r="C8" s="176"/>
      <c r="D8" s="177"/>
      <c r="E8" s="98"/>
      <c r="F8" s="175" t="s">
        <v>4</v>
      </c>
      <c r="G8" s="176"/>
      <c r="H8" s="177"/>
      <c r="I8" s="54"/>
      <c r="J8" s="173"/>
      <c r="K8" s="174"/>
      <c r="L8" s="149"/>
      <c r="M8" s="138"/>
      <c r="O8" s="22"/>
      <c r="P8" s="22"/>
      <c r="Q8" s="22"/>
      <c r="R8" s="22"/>
    </row>
    <row r="9" spans="1:18" s="20" customFormat="1" ht="15" customHeight="1">
      <c r="A9" s="54"/>
      <c r="B9" s="43">
        <v>2405</v>
      </c>
      <c r="C9" s="119" t="s">
        <v>5</v>
      </c>
      <c r="D9" s="159">
        <f>INDEX(Лист74!$G:$G,MATCH(B9,Лист74!$B:$B,0))</f>
        <v>27280.799999999996</v>
      </c>
      <c r="E9" s="98"/>
      <c r="F9" s="43">
        <v>2330</v>
      </c>
      <c r="G9" s="119" t="s">
        <v>55</v>
      </c>
      <c r="H9" s="59">
        <f>INDEX(Лист74!$G:$G,MATCH(F9,Лист74!$B:$B,0))</f>
        <v>16088.399999999998</v>
      </c>
      <c r="I9" s="54"/>
      <c r="J9" s="143"/>
      <c r="K9" s="74"/>
      <c r="L9" s="2"/>
      <c r="M9" s="59"/>
      <c r="N9" s="21"/>
      <c r="O9" s="21"/>
      <c r="P9" s="21"/>
      <c r="Q9" s="21"/>
      <c r="R9" s="22"/>
    </row>
    <row r="10" spans="1:18" s="20" customFormat="1" ht="12.75">
      <c r="A10" s="54"/>
      <c r="B10" s="44"/>
      <c r="C10" s="119"/>
      <c r="D10" s="96"/>
      <c r="E10" s="98"/>
      <c r="F10" s="44"/>
      <c r="G10" s="119"/>
      <c r="H10" s="96"/>
      <c r="I10" s="54"/>
      <c r="J10" s="144"/>
      <c r="K10" s="137"/>
      <c r="L10" s="137"/>
      <c r="M10" s="138"/>
      <c r="N10" s="21"/>
      <c r="O10" s="55"/>
      <c r="P10" s="68"/>
      <c r="Q10" s="68"/>
      <c r="R10" s="22"/>
    </row>
    <row r="11" spans="1:18" s="20" customFormat="1" ht="12.75">
      <c r="A11" s="54"/>
      <c r="B11" s="175"/>
      <c r="C11" s="176"/>
      <c r="D11" s="177"/>
      <c r="E11" s="98"/>
      <c r="F11" s="175" t="s">
        <v>6</v>
      </c>
      <c r="G11" s="176"/>
      <c r="H11" s="177"/>
      <c r="I11" s="54"/>
      <c r="J11" s="144"/>
      <c r="K11" s="3"/>
      <c r="L11" s="3"/>
      <c r="M11" s="90"/>
      <c r="N11" s="21"/>
      <c r="O11" s="47"/>
      <c r="P11" s="69"/>
      <c r="Q11" s="70"/>
      <c r="R11" s="22"/>
    </row>
    <row r="12" spans="1:18" s="20" customFormat="1" ht="12.75">
      <c r="A12" s="53"/>
      <c r="B12" s="175" t="s">
        <v>6</v>
      </c>
      <c r="C12" s="176"/>
      <c r="D12" s="177"/>
      <c r="E12" s="98"/>
      <c r="F12" s="43">
        <v>2331</v>
      </c>
      <c r="G12" s="119" t="s">
        <v>57</v>
      </c>
      <c r="H12" s="59">
        <f>INDEX(Лист74!$G:$G,MATCH(F12,Лист74!$B:$B,0))</f>
        <v>15750</v>
      </c>
      <c r="I12" s="54"/>
      <c r="J12" s="75"/>
      <c r="K12" s="145"/>
      <c r="L12" s="149"/>
      <c r="M12" s="93"/>
      <c r="N12" s="21"/>
      <c r="O12" s="184"/>
      <c r="P12" s="184"/>
      <c r="Q12" s="184"/>
      <c r="R12" s="22"/>
    </row>
    <row r="13" spans="1:19" s="20" customFormat="1" ht="15">
      <c r="A13" s="53"/>
      <c r="B13" s="43">
        <v>2406</v>
      </c>
      <c r="C13" s="119" t="s">
        <v>7</v>
      </c>
      <c r="D13" s="159">
        <f>INDEX(Лист74!$G:$G,MATCH(B13,Лист74!$B:$B,0))</f>
        <v>26948.4</v>
      </c>
      <c r="E13" s="98"/>
      <c r="F13" s="31"/>
      <c r="G13" s="26"/>
      <c r="H13" s="27"/>
      <c r="I13" s="54"/>
      <c r="J13" s="136"/>
      <c r="K13" s="74"/>
      <c r="L13" s="2"/>
      <c r="M13" s="61"/>
      <c r="N13" s="21"/>
      <c r="O13" s="184"/>
      <c r="P13" s="184"/>
      <c r="Q13" s="184"/>
      <c r="R13" s="22"/>
      <c r="S13" s="22"/>
    </row>
    <row r="14" spans="1:19" s="20" customFormat="1" ht="12">
      <c r="A14" s="53"/>
      <c r="B14" s="31"/>
      <c r="C14" s="26"/>
      <c r="D14" s="27"/>
      <c r="E14" s="98"/>
      <c r="F14" s="31"/>
      <c r="G14" s="26"/>
      <c r="H14" s="27"/>
      <c r="I14" s="54"/>
      <c r="J14" s="136"/>
      <c r="K14" s="74"/>
      <c r="L14" s="137"/>
      <c r="M14" s="138"/>
      <c r="N14" s="55"/>
      <c r="O14" s="57"/>
      <c r="P14" s="51"/>
      <c r="Q14" s="71"/>
      <c r="R14" s="22"/>
      <c r="S14" s="22"/>
    </row>
    <row r="15" spans="1:19" s="20" customFormat="1" ht="12">
      <c r="A15" s="53"/>
      <c r="B15" s="54"/>
      <c r="C15" s="98"/>
      <c r="D15" s="83"/>
      <c r="E15" s="98"/>
      <c r="F15" s="54" t="s">
        <v>4</v>
      </c>
      <c r="G15" s="98"/>
      <c r="H15" s="83"/>
      <c r="I15" s="54"/>
      <c r="J15" s="128"/>
      <c r="K15" s="137"/>
      <c r="L15" s="137"/>
      <c r="M15" s="138"/>
      <c r="N15" s="55"/>
      <c r="O15" s="57"/>
      <c r="P15" s="51"/>
      <c r="Q15" s="71"/>
      <c r="R15" s="22"/>
      <c r="S15" s="22"/>
    </row>
    <row r="16" spans="1:19" s="20" customFormat="1" ht="12">
      <c r="A16" s="53"/>
      <c r="B16" s="54" t="s">
        <v>4</v>
      </c>
      <c r="C16" s="98"/>
      <c r="D16" s="83"/>
      <c r="E16" s="98"/>
      <c r="F16" s="43">
        <v>2332</v>
      </c>
      <c r="G16" s="119" t="s">
        <v>56</v>
      </c>
      <c r="H16" s="59">
        <f>INDEX(Лист74!$G:$G,MATCH(F16,Лист74!$B:$B,0))</f>
        <v>13715.999999999998</v>
      </c>
      <c r="I16" s="54"/>
      <c r="J16" s="128"/>
      <c r="K16" s="3"/>
      <c r="L16" s="3"/>
      <c r="M16" s="60"/>
      <c r="N16" s="55"/>
      <c r="O16" s="51"/>
      <c r="P16" s="63"/>
      <c r="Q16" s="22"/>
      <c r="R16" s="22"/>
      <c r="S16" s="22"/>
    </row>
    <row r="17" spans="1:19" s="20" customFormat="1" ht="12">
      <c r="A17" s="54"/>
      <c r="B17" s="43">
        <v>2407</v>
      </c>
      <c r="C17" s="119" t="s">
        <v>8</v>
      </c>
      <c r="D17" s="159">
        <f>INDEX(Лист74!$G:$G,MATCH(B17,Лист74!$B:$B,0))</f>
        <v>21809.999999999996</v>
      </c>
      <c r="E17" s="98"/>
      <c r="F17" s="31"/>
      <c r="G17" s="26"/>
      <c r="H17" s="27"/>
      <c r="I17" s="54"/>
      <c r="J17" s="75"/>
      <c r="K17" s="145"/>
      <c r="L17" s="149"/>
      <c r="M17" s="27"/>
      <c r="N17" s="67"/>
      <c r="O17" s="57"/>
      <c r="P17" s="51"/>
      <c r="Q17" s="57"/>
      <c r="R17" s="22"/>
      <c r="S17" s="22"/>
    </row>
    <row r="18" spans="1:19" s="20" customFormat="1" ht="12">
      <c r="A18" s="53"/>
      <c r="B18" s="31"/>
      <c r="C18" s="26"/>
      <c r="D18" s="27"/>
      <c r="E18" s="98"/>
      <c r="F18" s="31"/>
      <c r="G18" s="26"/>
      <c r="H18" s="27"/>
      <c r="I18" s="54"/>
      <c r="J18" s="136"/>
      <c r="K18" s="74"/>
      <c r="L18" s="2"/>
      <c r="M18" s="27"/>
      <c r="N18" s="55"/>
      <c r="O18" s="185"/>
      <c r="P18" s="185"/>
      <c r="Q18" s="22"/>
      <c r="R18" s="22"/>
      <c r="S18" s="22"/>
    </row>
    <row r="19" spans="1:19" s="20" customFormat="1" ht="12.75">
      <c r="A19" s="53"/>
      <c r="B19" s="175"/>
      <c r="C19" s="176"/>
      <c r="D19" s="177"/>
      <c r="E19" s="98"/>
      <c r="F19" s="175"/>
      <c r="G19" s="176"/>
      <c r="H19" s="177"/>
      <c r="I19" s="54"/>
      <c r="J19" s="136"/>
      <c r="K19" s="74"/>
      <c r="L19" s="137"/>
      <c r="M19" s="27"/>
      <c r="N19" s="21"/>
      <c r="O19" s="57"/>
      <c r="P19" s="51"/>
      <c r="Q19" s="57"/>
      <c r="R19" s="22"/>
      <c r="S19" s="22"/>
    </row>
    <row r="20" spans="1:19" s="20" customFormat="1" ht="12">
      <c r="A20" s="53"/>
      <c r="B20" s="175" t="s">
        <v>6</v>
      </c>
      <c r="C20" s="176"/>
      <c r="D20" s="177"/>
      <c r="E20" s="98"/>
      <c r="F20" s="175" t="s">
        <v>6</v>
      </c>
      <c r="G20" s="176"/>
      <c r="H20" s="177"/>
      <c r="I20" s="54"/>
      <c r="J20" s="128"/>
      <c r="K20" s="137"/>
      <c r="L20" s="137"/>
      <c r="M20" s="27"/>
      <c r="N20" s="55"/>
      <c r="O20" s="57"/>
      <c r="P20" s="51"/>
      <c r="Q20" s="57"/>
      <c r="R20" s="22"/>
      <c r="S20" s="22"/>
    </row>
    <row r="21" spans="1:19" s="20" customFormat="1" ht="12">
      <c r="A21" s="53"/>
      <c r="B21" s="43">
        <v>2408</v>
      </c>
      <c r="C21" s="119" t="s">
        <v>9</v>
      </c>
      <c r="D21" s="159">
        <f>INDEX(Лист74!$G:$G,MATCH(B21,Лист74!$B:$B,0))</f>
        <v>23259.6</v>
      </c>
      <c r="E21" s="98"/>
      <c r="F21" s="43">
        <v>2333</v>
      </c>
      <c r="G21" s="119" t="s">
        <v>33</v>
      </c>
      <c r="H21" s="59">
        <f>INDEX(Лист74!$G:$G,MATCH(F21,Лист74!$B:$B,0))</f>
        <v>14847.599999999999</v>
      </c>
      <c r="I21" s="54"/>
      <c r="J21" s="182"/>
      <c r="K21" s="174"/>
      <c r="L21" s="149"/>
      <c r="M21" s="27"/>
      <c r="N21" s="67"/>
      <c r="O21" s="57"/>
      <c r="P21" s="51"/>
      <c r="Q21" s="57"/>
      <c r="R21" s="22"/>
      <c r="S21" s="22"/>
    </row>
    <row r="22" spans="1:19" s="20" customFormat="1" ht="12">
      <c r="A22" s="53"/>
      <c r="B22" s="79"/>
      <c r="C22" s="97"/>
      <c r="D22" s="159"/>
      <c r="E22" s="98"/>
      <c r="F22" s="79"/>
      <c r="G22" s="97"/>
      <c r="H22" s="86"/>
      <c r="I22" s="54"/>
      <c r="J22" s="136"/>
      <c r="K22" s="74"/>
      <c r="L22" s="2"/>
      <c r="M22" s="27"/>
      <c r="N22" s="37"/>
      <c r="O22" s="72"/>
      <c r="P22" s="23"/>
      <c r="Q22" s="63"/>
      <c r="R22" s="22"/>
      <c r="S22" s="22"/>
    </row>
    <row r="23" spans="1:19" s="20" customFormat="1" ht="12.75">
      <c r="A23" s="53"/>
      <c r="B23" s="43"/>
      <c r="C23" s="119"/>
      <c r="D23" s="159"/>
      <c r="E23" s="98"/>
      <c r="F23" s="43"/>
      <c r="G23" s="119"/>
      <c r="H23" s="59"/>
      <c r="I23" s="54"/>
      <c r="J23" s="182"/>
      <c r="K23" s="174"/>
      <c r="L23" s="149"/>
      <c r="M23" s="27"/>
      <c r="N23" s="73"/>
      <c r="O23" s="21"/>
      <c r="P23" s="45"/>
      <c r="Q23" s="22"/>
      <c r="R23" s="22"/>
      <c r="S23" s="22"/>
    </row>
    <row r="24" spans="1:19" s="20" customFormat="1" ht="12.75">
      <c r="A24" s="53"/>
      <c r="B24" s="79" t="s">
        <v>10</v>
      </c>
      <c r="C24" s="97"/>
      <c r="D24" s="159"/>
      <c r="E24" s="98"/>
      <c r="F24" s="79"/>
      <c r="G24" s="97"/>
      <c r="H24" s="86"/>
      <c r="I24" s="54"/>
      <c r="J24" s="136"/>
      <c r="K24" s="74"/>
      <c r="L24" s="137"/>
      <c r="M24" s="27"/>
      <c r="N24" s="23"/>
      <c r="O24" s="21"/>
      <c r="P24" s="21"/>
      <c r="Q24" s="22"/>
      <c r="R24" s="22"/>
      <c r="S24" s="22"/>
    </row>
    <row r="25" spans="1:19" s="20" customFormat="1" ht="12">
      <c r="A25" s="53"/>
      <c r="B25" s="43"/>
      <c r="C25" s="119"/>
      <c r="D25" s="59"/>
      <c r="E25" s="98"/>
      <c r="F25" s="128" t="s">
        <v>17</v>
      </c>
      <c r="G25" s="74"/>
      <c r="H25" s="74"/>
      <c r="I25" s="53"/>
      <c r="J25" s="128"/>
      <c r="K25" s="3"/>
      <c r="L25" s="3"/>
      <c r="M25" s="27"/>
      <c r="N25" s="22"/>
      <c r="O25" s="22"/>
      <c r="P25" s="22"/>
      <c r="Q25" s="22"/>
      <c r="R25" s="22"/>
      <c r="S25" s="22"/>
    </row>
    <row r="26" spans="1:19" s="20" customFormat="1" ht="12">
      <c r="A26" s="53"/>
      <c r="B26" s="43">
        <v>2409</v>
      </c>
      <c r="C26" s="119" t="s">
        <v>11</v>
      </c>
      <c r="D26" s="159">
        <f>INDEX(Лист74!$G:$G,MATCH(B26,Лист74!$B:$B,0))</f>
        <v>16779.6</v>
      </c>
      <c r="E26" s="132"/>
      <c r="F26" s="129">
        <v>400327</v>
      </c>
      <c r="G26" s="130" t="s">
        <v>54</v>
      </c>
      <c r="H26" s="2">
        <f>INDEX(Лист74!$G:$G,MATCH(F26,Лист74!$B:$B,0))</f>
        <v>1420.8</v>
      </c>
      <c r="I26" s="53"/>
      <c r="J26" s="136"/>
      <c r="K26" s="74"/>
      <c r="L26" s="3"/>
      <c r="M26" s="27"/>
      <c r="N26" s="22"/>
      <c r="O26" s="22"/>
      <c r="P26" s="22"/>
      <c r="Q26" s="22"/>
      <c r="R26" s="22"/>
      <c r="S26" s="22"/>
    </row>
    <row r="27" spans="1:19" s="20" customFormat="1" ht="12">
      <c r="A27" s="53"/>
      <c r="B27" s="43">
        <v>2410</v>
      </c>
      <c r="C27" s="147" t="s">
        <v>12</v>
      </c>
      <c r="D27" s="159">
        <f>INDEX(Лист74!$G:$G,MATCH(B27,Лист74!$B:$B,0))</f>
        <v>20109.6</v>
      </c>
      <c r="E27" s="98"/>
      <c r="F27" s="79"/>
      <c r="G27" s="158"/>
      <c r="H27" s="158"/>
      <c r="I27" s="53"/>
      <c r="J27" s="136"/>
      <c r="K27" s="74"/>
      <c r="L27" s="157"/>
      <c r="M27" s="27"/>
      <c r="N27" s="22"/>
      <c r="O27" s="22"/>
      <c r="P27" s="22"/>
      <c r="Q27" s="22"/>
      <c r="R27" s="22"/>
      <c r="S27" s="22"/>
    </row>
    <row r="28" spans="1:19" s="20" customFormat="1" ht="12">
      <c r="A28" s="53"/>
      <c r="B28" s="43">
        <v>2411</v>
      </c>
      <c r="C28" s="147" t="s">
        <v>13</v>
      </c>
      <c r="D28" s="159">
        <f>INDEX(Лист74!$G:$G,MATCH(B28,Лист74!$B:$B,0))</f>
        <v>21820.8</v>
      </c>
      <c r="E28" s="98"/>
      <c r="F28" s="128" t="s">
        <v>15</v>
      </c>
      <c r="G28" s="3"/>
      <c r="H28" s="146"/>
      <c r="I28" s="53"/>
      <c r="J28" s="136"/>
      <c r="K28" s="74"/>
      <c r="L28" s="2"/>
      <c r="M28" s="138"/>
      <c r="N28" s="22"/>
      <c r="O28" s="22"/>
      <c r="P28" s="22"/>
      <c r="Q28" s="22"/>
      <c r="R28" s="22"/>
      <c r="S28" s="22"/>
    </row>
    <row r="29" spans="1:19" s="20" customFormat="1" ht="12">
      <c r="A29" s="53"/>
      <c r="B29" s="43">
        <v>2412</v>
      </c>
      <c r="C29" s="147" t="s">
        <v>14</v>
      </c>
      <c r="D29" s="159">
        <f>INDEX(Лист74!$G:$G,MATCH(B29,Лист74!$B:$B,0))</f>
        <v>23310.000000000004</v>
      </c>
      <c r="E29" s="98"/>
      <c r="F29" s="129">
        <v>401620</v>
      </c>
      <c r="G29" s="131" t="s">
        <v>16</v>
      </c>
      <c r="H29" s="2">
        <f>INDEX(Лист74!$G:$G,MATCH(F29,Лист74!$B:$B,0))</f>
        <v>2496</v>
      </c>
      <c r="I29" s="53"/>
      <c r="J29" s="136"/>
      <c r="K29" s="74"/>
      <c r="L29" s="137"/>
      <c r="M29" s="138"/>
      <c r="N29" s="22"/>
      <c r="O29" s="22"/>
      <c r="P29" s="22"/>
      <c r="Q29" s="22"/>
      <c r="R29" s="22"/>
      <c r="S29" s="22"/>
    </row>
    <row r="30" spans="1:19" s="20" customFormat="1" ht="12">
      <c r="A30" s="53"/>
      <c r="B30" s="43"/>
      <c r="C30" s="119"/>
      <c r="D30" s="59"/>
      <c r="E30" s="98"/>
      <c r="F30" s="43"/>
      <c r="G30" s="119"/>
      <c r="H30" s="59"/>
      <c r="I30" s="53"/>
      <c r="J30" s="136"/>
      <c r="K30" s="74"/>
      <c r="L30" s="137"/>
      <c r="M30" s="59"/>
      <c r="N30" s="22"/>
      <c r="O30" s="22"/>
      <c r="P30" s="22"/>
      <c r="Q30" s="22"/>
      <c r="R30" s="22"/>
      <c r="S30" s="22"/>
    </row>
    <row r="31" spans="1:13" s="20" customFormat="1" ht="12">
      <c r="A31" s="53"/>
      <c r="B31" s="79"/>
      <c r="C31" s="97"/>
      <c r="D31" s="86"/>
      <c r="E31" s="98"/>
      <c r="F31" s="79"/>
      <c r="G31" s="97"/>
      <c r="H31" s="86"/>
      <c r="I31" s="53"/>
      <c r="J31" s="136"/>
      <c r="K31" s="74"/>
      <c r="L31" s="3"/>
      <c r="M31" s="138"/>
    </row>
    <row r="32" spans="1:13" s="20" customFormat="1" ht="12.75">
      <c r="A32" s="53"/>
      <c r="B32" s="79" t="s">
        <v>10</v>
      </c>
      <c r="C32" s="156"/>
      <c r="D32" s="86"/>
      <c r="E32" s="98"/>
      <c r="F32" s="43"/>
      <c r="G32" s="119"/>
      <c r="H32" s="59"/>
      <c r="I32" s="53"/>
      <c r="J32" s="5"/>
      <c r="K32" s="6"/>
      <c r="L32" s="157"/>
      <c r="M32" s="90"/>
    </row>
    <row r="33" spans="1:13" s="20" customFormat="1" ht="12.75">
      <c r="A33" s="53"/>
      <c r="B33" s="43"/>
      <c r="C33" s="158"/>
      <c r="D33" s="59"/>
      <c r="E33" s="98"/>
      <c r="F33" s="43"/>
      <c r="G33" s="119"/>
      <c r="H33" s="59"/>
      <c r="I33" s="53"/>
      <c r="J33" s="128"/>
      <c r="K33" s="74"/>
      <c r="L33" s="74"/>
      <c r="M33" s="93"/>
    </row>
    <row r="34" spans="1:13" s="20" customFormat="1" ht="15">
      <c r="A34" s="53"/>
      <c r="B34" s="43">
        <v>2335</v>
      </c>
      <c r="C34" s="158" t="s">
        <v>60</v>
      </c>
      <c r="D34" s="159">
        <f>INDEX(Лист74!$G:$G,MATCH(B34,Лист74!$B:$B,0))</f>
        <v>10694.4</v>
      </c>
      <c r="E34" s="98"/>
      <c r="F34" s="43"/>
      <c r="G34" s="147"/>
      <c r="H34" s="59"/>
      <c r="I34" s="53"/>
      <c r="J34" s="129"/>
      <c r="K34" s="130"/>
      <c r="L34" s="2"/>
      <c r="M34" s="61"/>
    </row>
    <row r="35" spans="1:13" s="20" customFormat="1" ht="12">
      <c r="A35" s="53"/>
      <c r="B35" s="43">
        <v>2337</v>
      </c>
      <c r="C35" s="158" t="s">
        <v>61</v>
      </c>
      <c r="D35" s="159">
        <f>INDEX(Лист74!$G:$G,MATCH(B35,Лист74!$B:$B,0))</f>
        <v>12771.6</v>
      </c>
      <c r="E35" s="98"/>
      <c r="F35" s="43"/>
      <c r="G35" s="147"/>
      <c r="H35" s="59"/>
      <c r="I35" s="53"/>
      <c r="J35" s="79"/>
      <c r="K35" s="127"/>
      <c r="L35" s="148"/>
      <c r="M35" s="138"/>
    </row>
    <row r="36" spans="1:13" s="20" customFormat="1" ht="12">
      <c r="A36" s="53"/>
      <c r="B36" s="43">
        <v>2338</v>
      </c>
      <c r="C36" s="158" t="s">
        <v>62</v>
      </c>
      <c r="D36" s="159">
        <f>INDEX(Лист74!$G:$G,MATCH(B36,Лист74!$B:$B,0))</f>
        <v>13800</v>
      </c>
      <c r="E36" s="52"/>
      <c r="F36" s="43"/>
      <c r="G36" s="147"/>
      <c r="H36" s="59"/>
      <c r="I36" s="53"/>
      <c r="J36" s="128"/>
      <c r="K36" s="3"/>
      <c r="L36" s="146"/>
      <c r="M36" s="138"/>
    </row>
    <row r="37" spans="1:13" s="20" customFormat="1" ht="12">
      <c r="A37" s="53"/>
      <c r="B37" s="43">
        <v>2339</v>
      </c>
      <c r="C37" s="158" t="s">
        <v>63</v>
      </c>
      <c r="D37" s="159">
        <f>INDEX(Лист74!$G:$G,MATCH(B37,Лист74!$B:$B,0))</f>
        <v>14488.8</v>
      </c>
      <c r="E37" s="52"/>
      <c r="F37" s="43"/>
      <c r="G37" s="119"/>
      <c r="H37" s="59"/>
      <c r="I37" s="53"/>
      <c r="J37" s="129"/>
      <c r="K37" s="131"/>
      <c r="L37" s="2"/>
      <c r="M37" s="60"/>
    </row>
    <row r="38" spans="1:13" s="20" customFormat="1" ht="12">
      <c r="A38" s="39"/>
      <c r="B38" s="33"/>
      <c r="C38" s="34"/>
      <c r="D38" s="28"/>
      <c r="E38" s="24"/>
      <c r="F38" s="33"/>
      <c r="G38" s="34"/>
      <c r="H38" s="28"/>
      <c r="I38" s="39"/>
      <c r="J38" s="33"/>
      <c r="K38" s="34"/>
      <c r="L38" s="34"/>
      <c r="M38" s="28"/>
    </row>
    <row r="39" spans="1:13" s="20" customFormat="1" ht="12">
      <c r="A39" s="139"/>
      <c r="B39" s="139"/>
      <c r="C39" s="139"/>
      <c r="D39" s="139"/>
      <c r="E39" s="139"/>
      <c r="F39" s="139"/>
      <c r="G39" s="139"/>
      <c r="H39" s="139"/>
      <c r="I39" s="139"/>
      <c r="J39" s="140" t="str">
        <f>Лист1!A1</f>
        <v>цены действительны с 20.05.2021</v>
      </c>
      <c r="K39" s="141"/>
      <c r="L39" s="141"/>
      <c r="M39" s="142"/>
    </row>
    <row r="40" spans="1:13" s="20" customFormat="1" ht="12">
      <c r="A40" s="183" t="s">
        <v>2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22"/>
    </row>
    <row r="41" spans="5:12" ht="12.75">
      <c r="E41" s="66"/>
      <c r="F41" s="25"/>
      <c r="G41" s="21"/>
      <c r="H41" s="181"/>
      <c r="I41" s="181"/>
      <c r="J41" s="181"/>
      <c r="K41" s="181"/>
      <c r="L41" s="181"/>
    </row>
    <row r="42" spans="5:7" ht="12.75">
      <c r="E42" s="66"/>
      <c r="F42" s="25"/>
      <c r="G42" s="21"/>
    </row>
  </sheetData>
  <sheetProtection/>
  <mergeCells count="27">
    <mergeCell ref="O12:Q12"/>
    <mergeCell ref="F11:H11"/>
    <mergeCell ref="F8:H8"/>
    <mergeCell ref="F20:H20"/>
    <mergeCell ref="J21:K21"/>
    <mergeCell ref="O13:Q13"/>
    <mergeCell ref="O18:P18"/>
    <mergeCell ref="A4:D4"/>
    <mergeCell ref="E4:H4"/>
    <mergeCell ref="I4:L4"/>
    <mergeCell ref="A5:D5"/>
    <mergeCell ref="H41:L41"/>
    <mergeCell ref="B19:D19"/>
    <mergeCell ref="F19:H19"/>
    <mergeCell ref="J23:K23"/>
    <mergeCell ref="B20:D20"/>
    <mergeCell ref="A40:L40"/>
    <mergeCell ref="E5:H5"/>
    <mergeCell ref="I5:L5"/>
    <mergeCell ref="I6:M6"/>
    <mergeCell ref="A6:H6"/>
    <mergeCell ref="J8:K8"/>
    <mergeCell ref="B12:D12"/>
    <mergeCell ref="B8:D8"/>
    <mergeCell ref="B7:D7"/>
    <mergeCell ref="F7:H7"/>
    <mergeCell ref="B11:D11"/>
  </mergeCells>
  <printOptions horizontalCentered="1" verticalCentered="1"/>
  <pageMargins left="0.3937007874015748" right="0.1968503937007874" top="0.3937007874015748" bottom="0.1968503937007874" header="0.5118110236220472" footer="0.5118110236220472"/>
  <pageSetup blackAndWhite="1"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9.28125" style="29" customWidth="1"/>
    <col min="2" max="2" width="9.140625" style="40" customWidth="1"/>
    <col min="3" max="3" width="15.140625" style="29" customWidth="1"/>
    <col min="4" max="4" width="18.28125" style="42" customWidth="1"/>
    <col min="5" max="5" width="9.7109375" style="40" customWidth="1"/>
    <col min="6" max="6" width="9.140625" style="29" customWidth="1"/>
    <col min="7" max="7" width="6.421875" style="29" customWidth="1"/>
    <col min="8" max="8" width="25.28125" style="29" customWidth="1"/>
    <col min="9" max="10" width="9.28125" style="29" customWidth="1"/>
    <col min="11" max="11" width="7.421875" style="29" customWidth="1"/>
    <col min="12" max="16384" width="9.140625" style="19" customWidth="1"/>
  </cols>
  <sheetData>
    <row r="1" s="100" customFormat="1" ht="38.25" customHeight="1" thickBot="1">
      <c r="A1" s="162" t="s">
        <v>102</v>
      </c>
    </row>
    <row r="2" spans="1:14" s="20" customFormat="1" ht="12.75" thickTop="1">
      <c r="A2" s="82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7"/>
    </row>
    <row r="3" spans="1:14" s="20" customFormat="1" ht="12">
      <c r="A3" s="82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20" customFormat="1" ht="14.25" customHeight="1">
      <c r="A4" s="82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1" s="20" customFormat="1" ht="12" customHeight="1" thickBot="1">
      <c r="A5" s="168" t="s">
        <v>36</v>
      </c>
      <c r="B5" s="168"/>
      <c r="C5" s="168"/>
      <c r="D5" s="168"/>
      <c r="E5" s="168"/>
      <c r="F5" s="168"/>
      <c r="G5" s="168"/>
      <c r="H5" s="168"/>
      <c r="I5" s="168"/>
      <c r="J5" s="98"/>
      <c r="K5" s="88"/>
    </row>
    <row r="6" spans="1:14" s="20" customFormat="1" ht="15" customHeight="1" thickBot="1" thickTop="1">
      <c r="A6" s="189" t="s">
        <v>37</v>
      </c>
      <c r="B6" s="190"/>
      <c r="C6" s="190"/>
      <c r="D6" s="202" t="s">
        <v>53</v>
      </c>
      <c r="E6" s="203"/>
      <c r="F6" s="203"/>
      <c r="G6" s="203"/>
      <c r="H6" s="202" t="s">
        <v>53</v>
      </c>
      <c r="I6" s="203"/>
      <c r="J6" s="203"/>
      <c r="K6" s="204"/>
      <c r="M6" s="22"/>
      <c r="N6" s="22"/>
    </row>
    <row r="7" spans="1:11" s="20" customFormat="1" ht="15" customHeight="1" thickTop="1">
      <c r="A7" s="53"/>
      <c r="B7" s="98"/>
      <c r="C7" s="98"/>
      <c r="D7" s="78"/>
      <c r="E7" s="176"/>
      <c r="F7" s="176"/>
      <c r="G7" s="86"/>
      <c r="H7" s="75"/>
      <c r="I7" s="58"/>
      <c r="J7" s="58"/>
      <c r="K7" s="60"/>
    </row>
    <row r="8" spans="1:16" s="20" customFormat="1" ht="15" customHeight="1">
      <c r="A8" s="54"/>
      <c r="B8" s="98"/>
      <c r="C8" s="98"/>
      <c r="D8" s="54"/>
      <c r="E8" s="63"/>
      <c r="F8" s="119"/>
      <c r="G8" s="83"/>
      <c r="H8" s="75"/>
      <c r="I8" s="58"/>
      <c r="J8" s="58"/>
      <c r="K8" s="60"/>
      <c r="M8" s="22"/>
      <c r="N8" s="22"/>
      <c r="O8" s="22"/>
      <c r="P8" s="22"/>
    </row>
    <row r="9" spans="1:16" s="20" customFormat="1" ht="15" customHeight="1">
      <c r="A9" s="54"/>
      <c r="B9" s="98"/>
      <c r="C9" s="98"/>
      <c r="D9" s="54"/>
      <c r="E9" s="30"/>
      <c r="F9" s="119"/>
      <c r="G9" s="83"/>
      <c r="H9" s="75"/>
      <c r="I9" s="74"/>
      <c r="J9" s="58"/>
      <c r="K9" s="60"/>
      <c r="L9" s="21"/>
      <c r="M9" s="21"/>
      <c r="N9" s="21"/>
      <c r="O9" s="21"/>
      <c r="P9" s="22"/>
    </row>
    <row r="10" spans="1:16" s="20" customFormat="1" ht="12.75">
      <c r="A10" s="54"/>
      <c r="B10" s="98"/>
      <c r="C10" s="98"/>
      <c r="D10" s="54"/>
      <c r="E10" s="30"/>
      <c r="F10" s="119"/>
      <c r="G10" s="83"/>
      <c r="H10" s="5"/>
      <c r="I10" s="7"/>
      <c r="J10" s="58"/>
      <c r="K10" s="60"/>
      <c r="L10" s="21"/>
      <c r="M10" s="80"/>
      <c r="N10" s="68"/>
      <c r="O10" s="68"/>
      <c r="P10" s="22"/>
    </row>
    <row r="11" spans="1:16" s="20" customFormat="1" ht="12.75">
      <c r="A11" s="54"/>
      <c r="B11" s="98"/>
      <c r="C11" s="98"/>
      <c r="D11" s="54"/>
      <c r="E11" s="176"/>
      <c r="F11" s="176"/>
      <c r="G11" s="83"/>
      <c r="H11" s="75"/>
      <c r="I11" s="201"/>
      <c r="J11" s="201"/>
      <c r="K11" s="90"/>
      <c r="L11" s="21"/>
      <c r="M11" s="47"/>
      <c r="N11" s="69"/>
      <c r="O11" s="70"/>
      <c r="P11" s="22"/>
    </row>
    <row r="12" spans="1:16" s="20" customFormat="1" ht="12.75">
      <c r="A12" s="53"/>
      <c r="B12" s="98"/>
      <c r="C12" s="98"/>
      <c r="D12" s="54"/>
      <c r="E12" s="63"/>
      <c r="F12" s="119"/>
      <c r="G12" s="83"/>
      <c r="H12" s="91"/>
      <c r="I12" s="92"/>
      <c r="J12" s="92"/>
      <c r="K12" s="93"/>
      <c r="L12" s="21"/>
      <c r="M12" s="184"/>
      <c r="N12" s="184"/>
      <c r="O12" s="184"/>
      <c r="P12" s="22"/>
    </row>
    <row r="13" spans="1:17" s="20" customFormat="1" ht="15">
      <c r="A13" s="53"/>
      <c r="B13" s="98"/>
      <c r="C13" s="98"/>
      <c r="D13" s="54"/>
      <c r="E13" s="26"/>
      <c r="F13" s="26"/>
      <c r="G13" s="83"/>
      <c r="H13" s="75"/>
      <c r="I13" s="62"/>
      <c r="J13" s="62"/>
      <c r="K13" s="61"/>
      <c r="L13" s="21"/>
      <c r="M13" s="184"/>
      <c r="N13" s="184"/>
      <c r="O13" s="184"/>
      <c r="P13" s="22"/>
      <c r="Q13" s="22"/>
    </row>
    <row r="14" spans="1:17" s="20" customFormat="1" ht="12.75">
      <c r="A14" s="53"/>
      <c r="B14" s="98"/>
      <c r="C14" s="98"/>
      <c r="D14" s="54"/>
      <c r="E14" s="26"/>
      <c r="F14" s="26"/>
      <c r="G14" s="83"/>
      <c r="H14" s="5"/>
      <c r="I14" s="6"/>
      <c r="J14" s="6"/>
      <c r="K14" s="121"/>
      <c r="L14" s="80"/>
      <c r="M14" s="63"/>
      <c r="N14" s="81"/>
      <c r="O14" s="71"/>
      <c r="P14" s="22"/>
      <c r="Q14" s="22"/>
    </row>
    <row r="15" spans="1:17" s="20" customFormat="1" ht="12">
      <c r="A15" s="53"/>
      <c r="B15" s="98"/>
      <c r="C15" s="98"/>
      <c r="D15" s="54"/>
      <c r="E15" s="98"/>
      <c r="F15" s="98"/>
      <c r="G15" s="83"/>
      <c r="H15" s="64"/>
      <c r="I15" s="58"/>
      <c r="J15" s="58"/>
      <c r="K15" s="60"/>
      <c r="L15" s="80"/>
      <c r="M15" s="63"/>
      <c r="N15" s="81"/>
      <c r="O15" s="71"/>
      <c r="P15" s="22"/>
      <c r="Q15" s="22"/>
    </row>
    <row r="16" spans="1:17" s="20" customFormat="1" ht="12">
      <c r="A16" s="53"/>
      <c r="B16" s="98"/>
      <c r="C16" s="98"/>
      <c r="D16" s="54"/>
      <c r="E16" s="63"/>
      <c r="F16" s="119"/>
      <c r="G16" s="83"/>
      <c r="H16" s="4"/>
      <c r="I16" s="201"/>
      <c r="J16" s="201"/>
      <c r="K16" s="90"/>
      <c r="L16" s="80"/>
      <c r="M16" s="81"/>
      <c r="N16" s="63"/>
      <c r="O16" s="22"/>
      <c r="P16" s="22"/>
      <c r="Q16" s="22"/>
    </row>
    <row r="17" spans="1:17" s="20" customFormat="1" ht="15.75">
      <c r="A17" s="117" t="s">
        <v>38</v>
      </c>
      <c r="B17" s="104">
        <v>2368</v>
      </c>
      <c r="C17" s="1">
        <f>INDEX(Лист74!$G:$G,MATCH(B17,Лист74!$B:$B,0))</f>
        <v>29703.6</v>
      </c>
      <c r="D17" s="198" t="s">
        <v>39</v>
      </c>
      <c r="E17" s="199"/>
      <c r="F17" s="199"/>
      <c r="G17" s="200"/>
      <c r="H17" s="198" t="s">
        <v>39</v>
      </c>
      <c r="I17" s="199"/>
      <c r="J17" s="199"/>
      <c r="K17" s="200"/>
      <c r="L17" s="67"/>
      <c r="M17" s="63"/>
      <c r="N17" s="81"/>
      <c r="O17" s="63"/>
      <c r="P17" s="22"/>
      <c r="Q17" s="22"/>
    </row>
    <row r="18" spans="1:17" s="20" customFormat="1" ht="15">
      <c r="A18" s="117" t="s">
        <v>40</v>
      </c>
      <c r="B18" s="104">
        <v>2369</v>
      </c>
      <c r="C18" s="1">
        <f>INDEX(Лист74!$G:$G,MATCH(B18,Лист74!$B:$B,0))</f>
        <v>32722.799999999996</v>
      </c>
      <c r="D18" s="107" t="s">
        <v>23</v>
      </c>
      <c r="E18" s="111">
        <v>2370</v>
      </c>
      <c r="F18" s="87">
        <f>INDEX(Лист74!$G:$G,MATCH(E18,Лист74!$B:$B,0))</f>
        <v>35383.2</v>
      </c>
      <c r="G18" s="114">
        <v>1</v>
      </c>
      <c r="H18" s="103" t="s">
        <v>41</v>
      </c>
      <c r="I18" s="101">
        <v>2375</v>
      </c>
      <c r="J18" s="87">
        <f>INDEX(Лист74!$G:$G,MATCH(I18,Лист74!$B:$B,0))</f>
        <v>28136.4</v>
      </c>
      <c r="K18" s="114">
        <v>1</v>
      </c>
      <c r="L18" s="80"/>
      <c r="M18" s="185"/>
      <c r="N18" s="185"/>
      <c r="O18" s="22"/>
      <c r="P18" s="22"/>
      <c r="Q18" s="22"/>
    </row>
    <row r="19" spans="1:17" s="20" customFormat="1" ht="15">
      <c r="A19" s="117" t="s">
        <v>42</v>
      </c>
      <c r="B19" s="104">
        <v>2370</v>
      </c>
      <c r="C19" s="1">
        <f>INDEX(Лист74!$G:$G,MATCH(B19,Лист74!$B:$B,0))</f>
        <v>35383.2</v>
      </c>
      <c r="D19" s="95"/>
      <c r="E19" s="98"/>
      <c r="F19" s="206"/>
      <c r="G19" s="207"/>
      <c r="H19" s="103" t="s">
        <v>43</v>
      </c>
      <c r="I19" s="113">
        <v>2376</v>
      </c>
      <c r="J19" s="87">
        <f>INDEX(Лист74!$G:$G,MATCH(I19,Лист74!$B:$B,0))</f>
        <v>28136.4</v>
      </c>
      <c r="K19" s="116">
        <v>1</v>
      </c>
      <c r="L19" s="21"/>
      <c r="M19" s="63"/>
      <c r="N19" s="81"/>
      <c r="O19" s="63"/>
      <c r="P19" s="22"/>
      <c r="Q19" s="22"/>
    </row>
    <row r="20" spans="1:17" s="20" customFormat="1" ht="12.75">
      <c r="A20" s="53"/>
      <c r="B20" s="98"/>
      <c r="C20" s="98"/>
      <c r="D20" s="194" t="s">
        <v>44</v>
      </c>
      <c r="E20" s="195"/>
      <c r="F20" s="195"/>
      <c r="G20" s="110"/>
      <c r="H20" s="109"/>
      <c r="I20" s="188"/>
      <c r="J20" s="188"/>
      <c r="K20" s="110"/>
      <c r="L20" s="80"/>
      <c r="M20" s="63"/>
      <c r="N20" s="81"/>
      <c r="O20" s="63"/>
      <c r="P20" s="22"/>
      <c r="Q20" s="22"/>
    </row>
    <row r="21" spans="1:17" s="20" customFormat="1" ht="15">
      <c r="A21" s="191" t="s">
        <v>45</v>
      </c>
      <c r="B21" s="192"/>
      <c r="C21" s="193"/>
      <c r="D21" s="112" t="s">
        <v>22</v>
      </c>
      <c r="E21" s="111">
        <v>1280</v>
      </c>
      <c r="F21" s="87">
        <f>INDEX(Лист74!$G:$G,MATCH(E21,Лист74!$B:$B,0))</f>
        <v>16023.599999999999</v>
      </c>
      <c r="G21" s="114">
        <v>1</v>
      </c>
      <c r="H21" s="194" t="s">
        <v>44</v>
      </c>
      <c r="I21" s="195"/>
      <c r="J21" s="195"/>
      <c r="K21" s="110"/>
      <c r="L21" s="67"/>
      <c r="M21" s="63"/>
      <c r="N21" s="81"/>
      <c r="O21" s="63"/>
      <c r="P21" s="22"/>
      <c r="Q21" s="22"/>
    </row>
    <row r="22" spans="1:17" s="20" customFormat="1" ht="14.25">
      <c r="A22" s="191"/>
      <c r="B22" s="192"/>
      <c r="C22" s="193"/>
      <c r="D22" s="108"/>
      <c r="E22" s="102"/>
      <c r="F22" s="196" t="s">
        <v>46</v>
      </c>
      <c r="G22" s="197"/>
      <c r="H22" s="103" t="s">
        <v>47</v>
      </c>
      <c r="I22" s="111">
        <v>1280</v>
      </c>
      <c r="J22" s="87">
        <f>INDEX(Лист74!$G:$G,MATCH(I22,Лист74!$B:$B,0))</f>
        <v>16023.599999999999</v>
      </c>
      <c r="K22" s="114">
        <v>2</v>
      </c>
      <c r="L22" s="37"/>
      <c r="M22" s="72"/>
      <c r="N22" s="23"/>
      <c r="O22" s="63"/>
      <c r="P22" s="22"/>
      <c r="Q22" s="22"/>
    </row>
    <row r="23" spans="1:17" s="20" customFormat="1" ht="14.25">
      <c r="A23" s="117"/>
      <c r="B23" s="104"/>
      <c r="C23" s="96"/>
      <c r="D23" s="95"/>
      <c r="E23" s="98"/>
      <c r="F23" s="186">
        <f>F18+F21</f>
        <v>51406.799999999996</v>
      </c>
      <c r="G23" s="187"/>
      <c r="H23" s="115" t="s">
        <v>48</v>
      </c>
      <c r="I23" s="98">
        <v>1815</v>
      </c>
      <c r="J23" s="87">
        <f>INDEX(Лист74!$G:$G,MATCH(I23,Лист74!$B:$B,0))</f>
        <v>2336.4</v>
      </c>
      <c r="K23" s="114">
        <v>2</v>
      </c>
      <c r="L23" s="73"/>
      <c r="M23" s="21"/>
      <c r="N23" s="45"/>
      <c r="O23" s="22"/>
      <c r="P23" s="22"/>
      <c r="Q23" s="22"/>
    </row>
    <row r="24" spans="1:17" s="20" customFormat="1" ht="14.25">
      <c r="A24" s="117"/>
      <c r="B24" s="100"/>
      <c r="C24" s="96"/>
      <c r="D24" s="54"/>
      <c r="E24" s="63"/>
      <c r="F24" s="119"/>
      <c r="G24" s="83"/>
      <c r="H24" s="95"/>
      <c r="I24" s="94"/>
      <c r="J24" s="210" t="s">
        <v>46</v>
      </c>
      <c r="K24" s="211"/>
      <c r="L24" s="23"/>
      <c r="M24" s="21"/>
      <c r="N24" s="21"/>
      <c r="O24" s="22"/>
      <c r="P24" s="22"/>
      <c r="Q24" s="22"/>
    </row>
    <row r="25" spans="1:17" s="20" customFormat="1" ht="12.75">
      <c r="A25" s="117"/>
      <c r="B25" s="104"/>
      <c r="C25" s="96"/>
      <c r="D25" s="54"/>
      <c r="E25" s="63"/>
      <c r="F25" s="119"/>
      <c r="G25" s="120"/>
      <c r="H25" s="95"/>
      <c r="I25" s="94"/>
      <c r="J25" s="186">
        <f>J18+J19+J22+J23+J22+J23</f>
        <v>92992.79999999999</v>
      </c>
      <c r="K25" s="187"/>
      <c r="L25" s="22"/>
      <c r="M25" s="22"/>
      <c r="N25" s="22"/>
      <c r="O25" s="22"/>
      <c r="P25" s="22"/>
      <c r="Q25" s="22"/>
    </row>
    <row r="26" spans="1:17" s="20" customFormat="1" ht="12.75">
      <c r="A26" s="91"/>
      <c r="B26" s="99"/>
      <c r="C26" s="106"/>
      <c r="D26" s="46"/>
      <c r="E26" s="63"/>
      <c r="F26" s="119"/>
      <c r="G26" s="120"/>
      <c r="H26" s="65"/>
      <c r="I26" s="26"/>
      <c r="J26" s="2"/>
      <c r="K26" s="59"/>
      <c r="L26" s="22"/>
      <c r="M26" s="22"/>
      <c r="N26" s="22"/>
      <c r="O26" s="22"/>
      <c r="P26" s="22"/>
      <c r="Q26" s="22"/>
    </row>
    <row r="27" spans="1:17" s="20" customFormat="1" ht="12.75">
      <c r="A27" s="91"/>
      <c r="B27" s="99"/>
      <c r="C27" s="106"/>
      <c r="D27" s="54"/>
      <c r="E27" s="63"/>
      <c r="F27" s="119"/>
      <c r="G27" s="120"/>
      <c r="H27" s="65"/>
      <c r="I27" s="26"/>
      <c r="J27" s="2"/>
      <c r="K27" s="59"/>
      <c r="L27" s="22"/>
      <c r="M27" s="22"/>
      <c r="N27" s="22"/>
      <c r="O27" s="22"/>
      <c r="P27" s="22"/>
      <c r="Q27" s="22"/>
    </row>
    <row r="28" spans="1:17" s="20" customFormat="1" ht="12.75">
      <c r="A28" s="95"/>
      <c r="B28" s="94"/>
      <c r="C28" s="118"/>
      <c r="D28" s="54"/>
      <c r="E28" s="63"/>
      <c r="F28" s="119"/>
      <c r="G28" s="120"/>
      <c r="H28" s="65"/>
      <c r="I28" s="26"/>
      <c r="J28" s="2"/>
      <c r="K28" s="59"/>
      <c r="L28" s="22"/>
      <c r="M28" s="22"/>
      <c r="N28" s="22"/>
      <c r="O28" s="22"/>
      <c r="P28" s="22"/>
      <c r="Q28" s="22"/>
    </row>
    <row r="29" spans="1:17" s="20" customFormat="1" ht="12.75">
      <c r="A29" s="95"/>
      <c r="B29" s="94"/>
      <c r="C29" s="118"/>
      <c r="D29" s="54"/>
      <c r="E29" s="97"/>
      <c r="F29" s="97"/>
      <c r="G29" s="120"/>
      <c r="H29" s="31"/>
      <c r="I29" s="26"/>
      <c r="J29" s="26"/>
      <c r="K29" s="27"/>
      <c r="L29" s="22"/>
      <c r="M29" s="22"/>
      <c r="N29" s="22"/>
      <c r="O29" s="22"/>
      <c r="P29" s="22"/>
      <c r="Q29" s="22"/>
    </row>
    <row r="30" spans="1:17" s="20" customFormat="1" ht="12.75">
      <c r="A30" s="95"/>
      <c r="B30" s="94"/>
      <c r="C30" s="118"/>
      <c r="D30" s="54"/>
      <c r="E30" s="63"/>
      <c r="F30" s="119"/>
      <c r="G30" s="120"/>
      <c r="H30" s="78"/>
      <c r="I30" s="97"/>
      <c r="J30" s="97"/>
      <c r="K30" s="86"/>
      <c r="L30" s="22"/>
      <c r="M30" s="22"/>
      <c r="N30" s="22"/>
      <c r="O30" s="22"/>
      <c r="P30" s="22"/>
      <c r="Q30" s="22"/>
    </row>
    <row r="31" spans="1:11" s="20" customFormat="1" ht="12.75">
      <c r="A31" s="117" t="s">
        <v>49</v>
      </c>
      <c r="B31" s="100">
        <v>2371</v>
      </c>
      <c r="C31" s="1">
        <f>INDEX(Лист74!$G:$G,MATCH(B31,Лист74!$B:$B,0))</f>
        <v>21930</v>
      </c>
      <c r="D31" s="54"/>
      <c r="E31" s="63"/>
      <c r="F31" s="119"/>
      <c r="G31" s="120"/>
      <c r="H31" s="44"/>
      <c r="I31" s="98"/>
      <c r="J31" s="2"/>
      <c r="K31" s="59"/>
    </row>
    <row r="32" spans="1:11" s="20" customFormat="1" ht="12.75">
      <c r="A32" s="117" t="s">
        <v>49</v>
      </c>
      <c r="B32" s="104">
        <v>2372</v>
      </c>
      <c r="C32" s="1">
        <f>INDEX(Лист74!$G:$G,MATCH(B32,Лист74!$B:$B,0))</f>
        <v>21930</v>
      </c>
      <c r="D32" s="54"/>
      <c r="E32" s="63"/>
      <c r="F32" s="119"/>
      <c r="G32" s="120"/>
      <c r="H32" s="65"/>
      <c r="I32" s="26"/>
      <c r="J32" s="2"/>
      <c r="K32" s="59"/>
    </row>
    <row r="33" spans="1:11" s="20" customFormat="1" ht="12.75">
      <c r="A33" s="117" t="s">
        <v>50</v>
      </c>
      <c r="B33" s="100">
        <v>2373</v>
      </c>
      <c r="C33" s="1">
        <f>INDEX(Лист74!$G:$G,MATCH(B33,Лист74!$B:$B,0))</f>
        <v>25471.199999999997</v>
      </c>
      <c r="D33" s="54"/>
      <c r="E33" s="63"/>
      <c r="F33" s="119"/>
      <c r="G33" s="120"/>
      <c r="H33" s="65"/>
      <c r="I33" s="26"/>
      <c r="J33" s="2"/>
      <c r="K33" s="59"/>
    </row>
    <row r="34" spans="1:11" s="20" customFormat="1" ht="12.75">
      <c r="A34" s="117" t="s">
        <v>50</v>
      </c>
      <c r="B34" s="104">
        <v>2374</v>
      </c>
      <c r="C34" s="1">
        <f>INDEX(Лист74!$G:$G,MATCH(B34,Лист74!$B:$B,0))</f>
        <v>25471.199999999997</v>
      </c>
      <c r="D34" s="54"/>
      <c r="E34" s="63"/>
      <c r="F34" s="119"/>
      <c r="G34" s="120"/>
      <c r="H34" s="65"/>
      <c r="I34" s="26"/>
      <c r="J34" s="2"/>
      <c r="K34" s="59"/>
    </row>
    <row r="35" spans="1:11" s="20" customFormat="1" ht="12.75">
      <c r="A35" s="117" t="s">
        <v>51</v>
      </c>
      <c r="B35" s="100">
        <v>2375</v>
      </c>
      <c r="C35" s="1">
        <f>INDEX(Лист74!$G:$G,MATCH(B35,Лист74!$B:$B,0))</f>
        <v>28136.4</v>
      </c>
      <c r="D35" s="54"/>
      <c r="E35" s="63"/>
      <c r="F35" s="119"/>
      <c r="G35" s="120"/>
      <c r="H35" s="46"/>
      <c r="I35" s="98"/>
      <c r="J35" s="2"/>
      <c r="K35" s="59"/>
    </row>
    <row r="36" spans="1:11" s="20" customFormat="1" ht="12.75">
      <c r="A36" s="84" t="s">
        <v>51</v>
      </c>
      <c r="B36" s="85">
        <v>2376</v>
      </c>
      <c r="C36" s="153">
        <f>INDEX(Лист74!$G:$G,MATCH(B36,Лист74!$B:$B,0))</f>
        <v>28136.4</v>
      </c>
      <c r="D36" s="24"/>
      <c r="E36" s="24"/>
      <c r="F36" s="24"/>
      <c r="G36" s="89"/>
      <c r="H36" s="208"/>
      <c r="I36" s="209"/>
      <c r="J36" s="209"/>
      <c r="K36" s="122"/>
    </row>
    <row r="37" spans="1:11" s="20" customFormat="1" ht="15">
      <c r="A37" s="123"/>
      <c r="B37" s="123"/>
      <c r="C37" s="123"/>
      <c r="D37" s="124"/>
      <c r="E37" s="124"/>
      <c r="F37" s="124"/>
      <c r="G37" s="105"/>
      <c r="H37" s="205" t="str">
        <f>Лист1!A1</f>
        <v>цены действительны с 20.05.2021</v>
      </c>
      <c r="I37" s="205"/>
      <c r="J37" s="205"/>
      <c r="K37" s="205"/>
    </row>
    <row r="38" spans="1:11" ht="15">
      <c r="A38" s="123" t="s">
        <v>58</v>
      </c>
      <c r="B38" s="125"/>
      <c r="C38" s="125"/>
      <c r="D38" s="125"/>
      <c r="E38" s="125"/>
      <c r="F38" s="125"/>
      <c r="G38" s="155"/>
      <c r="H38" s="155"/>
      <c r="I38" s="155"/>
      <c r="J38" s="155"/>
      <c r="K38" s="155"/>
    </row>
    <row r="39" spans="1:6" ht="15">
      <c r="A39" s="125" t="s">
        <v>52</v>
      </c>
      <c r="D39" s="66"/>
      <c r="E39" s="25"/>
      <c r="F39" s="21"/>
    </row>
  </sheetData>
  <sheetProtection password="E7C5" sheet="1"/>
  <mergeCells count="27">
    <mergeCell ref="H6:K6"/>
    <mergeCell ref="H37:K37"/>
    <mergeCell ref="D6:G6"/>
    <mergeCell ref="E7:F7"/>
    <mergeCell ref="E11:F11"/>
    <mergeCell ref="F19:G19"/>
    <mergeCell ref="H36:J36"/>
    <mergeCell ref="F23:G23"/>
    <mergeCell ref="H21:J21"/>
    <mergeCell ref="J24:K24"/>
    <mergeCell ref="D17:G17"/>
    <mergeCell ref="I11:J11"/>
    <mergeCell ref="M12:O12"/>
    <mergeCell ref="M13:O13"/>
    <mergeCell ref="I16:J16"/>
    <mergeCell ref="M18:N18"/>
    <mergeCell ref="H17:K17"/>
    <mergeCell ref="J25:K25"/>
    <mergeCell ref="I20:J20"/>
    <mergeCell ref="G5:I5"/>
    <mergeCell ref="A5:C5"/>
    <mergeCell ref="D5:F5"/>
    <mergeCell ref="A6:C6"/>
    <mergeCell ref="A22:C22"/>
    <mergeCell ref="A21:C21"/>
    <mergeCell ref="D20:F20"/>
    <mergeCell ref="F22:G22"/>
  </mergeCell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5" ht="15">
      <c r="A1" s="212" t="s">
        <v>101</v>
      </c>
      <c r="B1" s="212"/>
      <c r="C1" s="212"/>
      <c r="D1" s="212"/>
      <c r="E1" s="21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6"/>
  <sheetViews>
    <sheetView zoomScale="80" zoomScaleNormal="80" zoomScalePageLayoutView="0" workbookViewId="0" topLeftCell="A1">
      <selection activeCell="D2" sqref="D2:D33"/>
    </sheetView>
  </sheetViews>
  <sheetFormatPr defaultColWidth="9.140625" defaultRowHeight="15"/>
  <cols>
    <col min="1" max="1" width="21.421875" style="0" bestFit="1" customWidth="1"/>
    <col min="2" max="2" width="20.421875" style="48" customWidth="1"/>
    <col min="3" max="3" width="47.00390625" style="48" customWidth="1"/>
    <col min="4" max="4" width="14.281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12" customFormat="1" ht="15">
      <c r="A1" s="35" t="s">
        <v>18</v>
      </c>
      <c r="B1" s="35" t="s">
        <v>19</v>
      </c>
      <c r="C1" s="35"/>
      <c r="D1" s="36" t="s">
        <v>20</v>
      </c>
      <c r="E1" s="35" t="s">
        <v>21</v>
      </c>
      <c r="F1" s="10" t="s">
        <v>24</v>
      </c>
      <c r="G1" s="11" t="s">
        <v>25</v>
      </c>
    </row>
    <row r="2" spans="1:7" ht="15">
      <c r="A2" s="150" t="s">
        <v>65</v>
      </c>
      <c r="B2" s="165">
        <v>2405</v>
      </c>
      <c r="C2" s="165" t="s">
        <v>71</v>
      </c>
      <c r="D2" s="163">
        <v>27280.799999999996</v>
      </c>
      <c r="E2" s="8"/>
      <c r="F2" s="8">
        <f>Наценки!$B$9</f>
        <v>0</v>
      </c>
      <c r="G2" s="8">
        <f>D2*(100+F2)/100</f>
        <v>27280.799999999996</v>
      </c>
    </row>
    <row r="3" spans="1:7" ht="15">
      <c r="A3" s="150" t="s">
        <v>65</v>
      </c>
      <c r="B3" s="165">
        <v>2406</v>
      </c>
      <c r="C3" s="165" t="s">
        <v>72</v>
      </c>
      <c r="D3" s="163">
        <v>26948.4</v>
      </c>
      <c r="E3" s="8"/>
      <c r="F3" s="8">
        <f>Наценки!$B$9</f>
        <v>0</v>
      </c>
      <c r="G3" s="8">
        <f aca="true" t="shared" si="0" ref="G3:G35">D3*(100+F3)/100</f>
        <v>26948.4</v>
      </c>
    </row>
    <row r="4" spans="1:7" ht="15">
      <c r="A4" s="150" t="s">
        <v>65</v>
      </c>
      <c r="B4" s="165">
        <v>2407</v>
      </c>
      <c r="C4" s="165" t="s">
        <v>73</v>
      </c>
      <c r="D4" s="163">
        <v>21809.999999999996</v>
      </c>
      <c r="E4" s="8"/>
      <c r="F4" s="8">
        <f>Наценки!$B$9</f>
        <v>0</v>
      </c>
      <c r="G4" s="8">
        <f t="shared" si="0"/>
        <v>21809.999999999996</v>
      </c>
    </row>
    <row r="5" spans="1:7" ht="15">
      <c r="A5" s="150" t="s">
        <v>65</v>
      </c>
      <c r="B5" s="165">
        <v>2408</v>
      </c>
      <c r="C5" s="165" t="s">
        <v>74</v>
      </c>
      <c r="D5" s="163">
        <v>23259.6</v>
      </c>
      <c r="E5" s="8"/>
      <c r="F5" s="8">
        <f>Наценки!$B$9</f>
        <v>0</v>
      </c>
      <c r="G5" s="8">
        <f t="shared" si="0"/>
        <v>23259.6</v>
      </c>
    </row>
    <row r="6" spans="1:7" ht="15">
      <c r="A6" s="150" t="s">
        <v>65</v>
      </c>
      <c r="B6" s="165">
        <v>2409</v>
      </c>
      <c r="C6" s="165" t="s">
        <v>75</v>
      </c>
      <c r="D6" s="163">
        <v>16779.6</v>
      </c>
      <c r="E6" s="8"/>
      <c r="F6" s="8">
        <f>Наценки!$B$9</f>
        <v>0</v>
      </c>
      <c r="G6" s="8">
        <f t="shared" si="0"/>
        <v>16779.6</v>
      </c>
    </row>
    <row r="7" spans="1:7" ht="15">
      <c r="A7" s="150" t="s">
        <v>65</v>
      </c>
      <c r="B7" s="165">
        <v>2410</v>
      </c>
      <c r="C7" s="165" t="s">
        <v>76</v>
      </c>
      <c r="D7" s="163">
        <v>20109.6</v>
      </c>
      <c r="E7" s="8"/>
      <c r="F7" s="8">
        <f>Наценки!$B$9</f>
        <v>0</v>
      </c>
      <c r="G7" s="8">
        <f t="shared" si="0"/>
        <v>20109.6</v>
      </c>
    </row>
    <row r="8" spans="1:7" ht="15">
      <c r="A8" s="150" t="s">
        <v>65</v>
      </c>
      <c r="B8" s="165">
        <v>2411</v>
      </c>
      <c r="C8" s="165" t="s">
        <v>77</v>
      </c>
      <c r="D8" s="163">
        <v>21820.8</v>
      </c>
      <c r="E8" s="8"/>
      <c r="F8" s="8">
        <f>Наценки!$B$9</f>
        <v>0</v>
      </c>
      <c r="G8" s="8">
        <f t="shared" si="0"/>
        <v>21820.8</v>
      </c>
    </row>
    <row r="9" spans="1:7" ht="15">
      <c r="A9" s="150" t="s">
        <v>65</v>
      </c>
      <c r="B9" s="165">
        <v>2412</v>
      </c>
      <c r="C9" s="165" t="s">
        <v>78</v>
      </c>
      <c r="D9" s="163">
        <v>23310.000000000004</v>
      </c>
      <c r="E9" s="8"/>
      <c r="F9" s="8">
        <f>Наценки!$B$9</f>
        <v>0</v>
      </c>
      <c r="G9" s="8">
        <f t="shared" si="0"/>
        <v>23310.000000000004</v>
      </c>
    </row>
    <row r="10" spans="1:7" ht="15">
      <c r="A10" s="150" t="s">
        <v>65</v>
      </c>
      <c r="B10" s="165">
        <v>2335</v>
      </c>
      <c r="C10" s="165" t="s">
        <v>79</v>
      </c>
      <c r="D10" s="163">
        <v>10694.4</v>
      </c>
      <c r="E10" s="8"/>
      <c r="F10" s="8">
        <f>Наценки!$B$9</f>
        <v>0</v>
      </c>
      <c r="G10" s="8">
        <f t="shared" si="0"/>
        <v>10694.4</v>
      </c>
    </row>
    <row r="11" spans="1:7" ht="15">
      <c r="A11" s="150" t="s">
        <v>65</v>
      </c>
      <c r="B11" s="165">
        <v>2337</v>
      </c>
      <c r="C11" s="165" t="s">
        <v>80</v>
      </c>
      <c r="D11" s="163">
        <v>12771.6</v>
      </c>
      <c r="E11" s="8"/>
      <c r="F11" s="8">
        <f>Наценки!$B$9</f>
        <v>0</v>
      </c>
      <c r="G11" s="8">
        <f t="shared" si="0"/>
        <v>12771.6</v>
      </c>
    </row>
    <row r="12" spans="1:7" ht="15">
      <c r="A12" s="150" t="s">
        <v>65</v>
      </c>
      <c r="B12" s="165">
        <v>2338</v>
      </c>
      <c r="C12" s="165" t="s">
        <v>81</v>
      </c>
      <c r="D12" s="163">
        <v>13800</v>
      </c>
      <c r="E12" s="8"/>
      <c r="F12" s="8">
        <f>Наценки!$B$9</f>
        <v>0</v>
      </c>
      <c r="G12" s="8">
        <f t="shared" si="0"/>
        <v>13800</v>
      </c>
    </row>
    <row r="13" spans="1:7" ht="15">
      <c r="A13" s="150" t="s">
        <v>65</v>
      </c>
      <c r="B13" s="165">
        <v>2339</v>
      </c>
      <c r="C13" s="165" t="s">
        <v>82</v>
      </c>
      <c r="D13" s="163">
        <v>14488.800000000001</v>
      </c>
      <c r="E13" s="8"/>
      <c r="F13" s="8">
        <f>Наценки!$B$9</f>
        <v>0</v>
      </c>
      <c r="G13" s="8">
        <f t="shared" si="0"/>
        <v>14488.8</v>
      </c>
    </row>
    <row r="14" spans="1:7" ht="15">
      <c r="A14" s="150" t="s">
        <v>65</v>
      </c>
      <c r="B14" s="165">
        <v>2330</v>
      </c>
      <c r="C14" s="165" t="s">
        <v>83</v>
      </c>
      <c r="D14" s="163">
        <v>16088.399999999998</v>
      </c>
      <c r="E14" s="8"/>
      <c r="F14" s="8">
        <f>Наценки!$B$9</f>
        <v>0</v>
      </c>
      <c r="G14" s="8">
        <f t="shared" si="0"/>
        <v>16088.399999999998</v>
      </c>
    </row>
    <row r="15" spans="1:7" ht="15">
      <c r="A15" s="150" t="s">
        <v>65</v>
      </c>
      <c r="B15" s="165">
        <v>2331</v>
      </c>
      <c r="C15" s="165" t="s">
        <v>84</v>
      </c>
      <c r="D15" s="163">
        <v>15750</v>
      </c>
      <c r="E15" s="8"/>
      <c r="F15" s="8">
        <f>Наценки!$B$9</f>
        <v>0</v>
      </c>
      <c r="G15" s="8">
        <f t="shared" si="0"/>
        <v>15750</v>
      </c>
    </row>
    <row r="16" spans="1:7" ht="15">
      <c r="A16" s="150" t="s">
        <v>65</v>
      </c>
      <c r="B16" s="165">
        <v>2332</v>
      </c>
      <c r="C16" s="165" t="s">
        <v>85</v>
      </c>
      <c r="D16" s="163">
        <v>13715.999999999998</v>
      </c>
      <c r="E16" s="8"/>
      <c r="F16" s="8">
        <f>Наценки!$B$9</f>
        <v>0</v>
      </c>
      <c r="G16" s="8">
        <f t="shared" si="0"/>
        <v>13715.999999999998</v>
      </c>
    </row>
    <row r="17" spans="1:7" ht="15">
      <c r="A17" s="150" t="s">
        <v>65</v>
      </c>
      <c r="B17" s="165">
        <v>2333</v>
      </c>
      <c r="C17" s="165" t="s">
        <v>86</v>
      </c>
      <c r="D17" s="163">
        <v>14847.599999999999</v>
      </c>
      <c r="E17" s="8"/>
      <c r="F17" s="8">
        <f>Наценки!$B$9</f>
        <v>0</v>
      </c>
      <c r="G17" s="8">
        <f t="shared" si="0"/>
        <v>14847.599999999999</v>
      </c>
    </row>
    <row r="18" spans="1:7" ht="15">
      <c r="A18" s="150" t="s">
        <v>65</v>
      </c>
      <c r="B18" s="165">
        <v>2368</v>
      </c>
      <c r="C18" s="165" t="s">
        <v>87</v>
      </c>
      <c r="D18" s="163">
        <v>29703.6</v>
      </c>
      <c r="E18" s="8"/>
      <c r="F18" s="8">
        <f>Наценки!$B$9</f>
        <v>0</v>
      </c>
      <c r="G18" s="8">
        <f t="shared" si="0"/>
        <v>29703.6</v>
      </c>
    </row>
    <row r="19" spans="1:7" ht="15">
      <c r="A19" s="150" t="s">
        <v>65</v>
      </c>
      <c r="B19" s="165">
        <v>2369</v>
      </c>
      <c r="C19" s="165" t="s">
        <v>88</v>
      </c>
      <c r="D19" s="163">
        <v>32722.799999999996</v>
      </c>
      <c r="E19" s="8"/>
      <c r="F19" s="8">
        <f>Наценки!$B$9</f>
        <v>0</v>
      </c>
      <c r="G19" s="8">
        <f t="shared" si="0"/>
        <v>32722.799999999996</v>
      </c>
    </row>
    <row r="20" spans="1:7" ht="15">
      <c r="A20" s="150" t="s">
        <v>65</v>
      </c>
      <c r="B20" s="165">
        <v>2370</v>
      </c>
      <c r="C20" s="165" t="s">
        <v>89</v>
      </c>
      <c r="D20" s="163">
        <v>35383.2</v>
      </c>
      <c r="E20" s="8"/>
      <c r="F20" s="8">
        <f>Наценки!$B$9</f>
        <v>0</v>
      </c>
      <c r="G20" s="8">
        <f t="shared" si="0"/>
        <v>35383.2</v>
      </c>
    </row>
    <row r="21" spans="1:7" ht="15">
      <c r="A21" s="150" t="s">
        <v>65</v>
      </c>
      <c r="B21" s="165">
        <v>2371</v>
      </c>
      <c r="C21" s="165" t="s">
        <v>90</v>
      </c>
      <c r="D21" s="163">
        <v>21930</v>
      </c>
      <c r="E21" s="8"/>
      <c r="F21" s="8">
        <f>Наценки!$B$9</f>
        <v>0</v>
      </c>
      <c r="G21" s="8">
        <f t="shared" si="0"/>
        <v>21930</v>
      </c>
    </row>
    <row r="22" spans="1:7" ht="15">
      <c r="A22" s="150" t="s">
        <v>65</v>
      </c>
      <c r="B22" s="165">
        <v>2372</v>
      </c>
      <c r="C22" s="165" t="s">
        <v>91</v>
      </c>
      <c r="D22" s="163">
        <v>21930</v>
      </c>
      <c r="E22" s="8"/>
      <c r="F22" s="8">
        <f>Наценки!$B$9</f>
        <v>0</v>
      </c>
      <c r="G22" s="8">
        <f t="shared" si="0"/>
        <v>21930</v>
      </c>
    </row>
    <row r="23" spans="1:7" ht="15">
      <c r="A23" s="150" t="s">
        <v>65</v>
      </c>
      <c r="B23" s="165">
        <v>2373</v>
      </c>
      <c r="C23" s="165" t="s">
        <v>92</v>
      </c>
      <c r="D23" s="163">
        <v>25471.199999999997</v>
      </c>
      <c r="E23" s="8"/>
      <c r="F23" s="8">
        <f>Наценки!$B$9</f>
        <v>0</v>
      </c>
      <c r="G23" s="8">
        <f t="shared" si="0"/>
        <v>25471.199999999997</v>
      </c>
    </row>
    <row r="24" spans="1:7" ht="15">
      <c r="A24" s="150" t="s">
        <v>65</v>
      </c>
      <c r="B24" s="165">
        <v>2374</v>
      </c>
      <c r="C24" s="165" t="s">
        <v>93</v>
      </c>
      <c r="D24" s="163">
        <v>25471.199999999997</v>
      </c>
      <c r="E24" s="8"/>
      <c r="F24" s="8">
        <f>Наценки!$B$9</f>
        <v>0</v>
      </c>
      <c r="G24" s="8">
        <f t="shared" si="0"/>
        <v>25471.199999999997</v>
      </c>
    </row>
    <row r="25" spans="1:7" ht="15">
      <c r="A25" s="150" t="s">
        <v>65</v>
      </c>
      <c r="B25" s="165">
        <v>2375</v>
      </c>
      <c r="C25" s="165" t="s">
        <v>94</v>
      </c>
      <c r="D25" s="163">
        <v>28136.4</v>
      </c>
      <c r="E25" s="8"/>
      <c r="F25" s="8">
        <f>Наценки!$B$9</f>
        <v>0</v>
      </c>
      <c r="G25" s="8">
        <f t="shared" si="0"/>
        <v>28136.4</v>
      </c>
    </row>
    <row r="26" spans="1:7" ht="15">
      <c r="A26" s="150" t="s">
        <v>65</v>
      </c>
      <c r="B26" s="165">
        <v>2376</v>
      </c>
      <c r="C26" s="165" t="s">
        <v>95</v>
      </c>
      <c r="D26" s="163">
        <v>28136.4</v>
      </c>
      <c r="E26" s="8"/>
      <c r="F26" s="8">
        <f>Наценки!$B$9</f>
        <v>0</v>
      </c>
      <c r="G26" s="8">
        <f t="shared" si="0"/>
        <v>28136.4</v>
      </c>
    </row>
    <row r="27" spans="1:7" ht="15">
      <c r="A27" s="150" t="s">
        <v>65</v>
      </c>
      <c r="B27" s="165">
        <v>1280</v>
      </c>
      <c r="C27" s="165" t="s">
        <v>96</v>
      </c>
      <c r="D27" s="163">
        <v>16023.599999999999</v>
      </c>
      <c r="E27" s="8"/>
      <c r="F27" s="8">
        <f>Наценки!$B$9</f>
        <v>0</v>
      </c>
      <c r="G27" s="8">
        <f t="shared" si="0"/>
        <v>16023.599999999999</v>
      </c>
    </row>
    <row r="28" spans="1:7" ht="15">
      <c r="A28" s="150" t="s">
        <v>65</v>
      </c>
      <c r="B28" s="166">
        <v>400327</v>
      </c>
      <c r="C28" s="166" t="s">
        <v>98</v>
      </c>
      <c r="D28" s="164">
        <v>1420.8</v>
      </c>
      <c r="E28" s="8"/>
      <c r="F28" s="8">
        <f>Наценки!$B$9</f>
        <v>0</v>
      </c>
      <c r="G28" s="8">
        <f t="shared" si="0"/>
        <v>1420.8</v>
      </c>
    </row>
    <row r="29" spans="1:7" ht="15">
      <c r="A29" s="150" t="s">
        <v>65</v>
      </c>
      <c r="B29" s="165">
        <v>1815</v>
      </c>
      <c r="C29" s="165" t="s">
        <v>97</v>
      </c>
      <c r="D29" s="163">
        <v>2336.4</v>
      </c>
      <c r="E29" s="8"/>
      <c r="F29" s="8">
        <f>Наценки!$B$9</f>
        <v>0</v>
      </c>
      <c r="G29" s="8">
        <f t="shared" si="0"/>
        <v>2336.4</v>
      </c>
    </row>
    <row r="30" spans="1:7" ht="15">
      <c r="A30" s="150" t="s">
        <v>65</v>
      </c>
      <c r="B30" s="165">
        <v>1815</v>
      </c>
      <c r="C30" s="165" t="s">
        <v>97</v>
      </c>
      <c r="D30" s="163">
        <v>2571.6</v>
      </c>
      <c r="E30" s="8"/>
      <c r="F30" s="8">
        <f>Наценки!$B$9</f>
        <v>0</v>
      </c>
      <c r="G30" s="8">
        <f t="shared" si="0"/>
        <v>2571.6</v>
      </c>
    </row>
    <row r="31" spans="1:7" ht="15">
      <c r="A31" s="150" t="s">
        <v>65</v>
      </c>
      <c r="B31" s="165">
        <v>1815</v>
      </c>
      <c r="C31" s="165" t="s">
        <v>97</v>
      </c>
      <c r="D31" s="163">
        <v>2408.4</v>
      </c>
      <c r="E31" s="8"/>
      <c r="F31" s="8">
        <f>Наценки!$B$9</f>
        <v>0</v>
      </c>
      <c r="G31" s="8">
        <f t="shared" si="0"/>
        <v>2408.4</v>
      </c>
    </row>
    <row r="32" spans="1:7" ht="15">
      <c r="A32" s="150" t="s">
        <v>65</v>
      </c>
      <c r="B32" s="165">
        <v>401620</v>
      </c>
      <c r="C32" s="165" t="s">
        <v>99</v>
      </c>
      <c r="D32" s="163">
        <v>2496</v>
      </c>
      <c r="E32" s="8"/>
      <c r="F32" s="8">
        <f>Наценки!$B$9</f>
        <v>0</v>
      </c>
      <c r="G32" s="8">
        <f t="shared" si="0"/>
        <v>2496</v>
      </c>
    </row>
    <row r="33" spans="1:7" ht="15">
      <c r="A33" s="150" t="s">
        <v>65</v>
      </c>
      <c r="B33" s="167">
        <v>2172</v>
      </c>
      <c r="C33" s="167" t="s">
        <v>100</v>
      </c>
      <c r="D33" s="163">
        <v>6578.4</v>
      </c>
      <c r="E33" s="8"/>
      <c r="F33" s="8">
        <f>Наценки!$B$9</f>
        <v>0</v>
      </c>
      <c r="G33" s="8">
        <f t="shared" si="0"/>
        <v>6578.4</v>
      </c>
    </row>
    <row r="34" spans="1:7" ht="15">
      <c r="A34" s="150" t="s">
        <v>65</v>
      </c>
      <c r="B34" s="150"/>
      <c r="C34" s="150"/>
      <c r="D34" s="160"/>
      <c r="E34" s="8"/>
      <c r="F34" s="8">
        <f>Наценки!$B$9</f>
        <v>0</v>
      </c>
      <c r="G34" s="8">
        <f t="shared" si="0"/>
        <v>0</v>
      </c>
    </row>
    <row r="35" spans="1:7" ht="15">
      <c r="A35" s="150" t="s">
        <v>65</v>
      </c>
      <c r="B35" s="150"/>
      <c r="C35" s="150"/>
      <c r="D35" s="160"/>
      <c r="E35" s="8"/>
      <c r="F35" s="8">
        <f>Наценки!$B$9</f>
        <v>0</v>
      </c>
      <c r="G35" s="8">
        <f t="shared" si="0"/>
        <v>0</v>
      </c>
    </row>
    <row r="36" spans="1:9" ht="15">
      <c r="A36" s="150" t="s">
        <v>66</v>
      </c>
      <c r="B36" s="150"/>
      <c r="C36" s="150"/>
      <c r="D36" s="161"/>
      <c r="E36" s="126">
        <f>D36*I36</f>
        <v>0</v>
      </c>
      <c r="F36" s="8">
        <f>Наценки!$B$9</f>
        <v>0</v>
      </c>
      <c r="G36" s="8">
        <f>D36*(100+F36)/100</f>
        <v>0</v>
      </c>
      <c r="H36" s="126">
        <f>E36*(100+F36)/100</f>
        <v>0</v>
      </c>
      <c r="I36">
        <v>1.56</v>
      </c>
    </row>
    <row r="37" spans="1:9" ht="15">
      <c r="A37" s="150" t="s">
        <v>66</v>
      </c>
      <c r="B37" s="150"/>
      <c r="C37" s="150"/>
      <c r="D37" s="161"/>
      <c r="E37" s="126">
        <f aca="true" t="shared" si="1" ref="E37:E46">D37*I37</f>
        <v>0</v>
      </c>
      <c r="F37" s="8">
        <f>Наценки!$B$9</f>
        <v>0</v>
      </c>
      <c r="G37" s="8">
        <f aca="true" t="shared" si="2" ref="G37:G46">D37*(100+F37)/100</f>
        <v>0</v>
      </c>
      <c r="H37" s="126">
        <f aca="true" t="shared" si="3" ref="H37:H46">E37*(100+F37)/100</f>
        <v>0</v>
      </c>
      <c r="I37">
        <v>1.56</v>
      </c>
    </row>
    <row r="38" spans="1:9" ht="15">
      <c r="A38" s="150" t="s">
        <v>66</v>
      </c>
      <c r="B38" s="150"/>
      <c r="C38" s="150"/>
      <c r="D38" s="161"/>
      <c r="E38" s="126">
        <f t="shared" si="1"/>
        <v>0</v>
      </c>
      <c r="F38" s="8">
        <f>Наценки!$B$9</f>
        <v>0</v>
      </c>
      <c r="G38" s="8">
        <f t="shared" si="2"/>
        <v>0</v>
      </c>
      <c r="H38" s="126">
        <f t="shared" si="3"/>
        <v>0</v>
      </c>
      <c r="I38">
        <v>1.56</v>
      </c>
    </row>
    <row r="39" spans="1:9" ht="15">
      <c r="A39" s="150" t="s">
        <v>66</v>
      </c>
      <c r="B39" s="150"/>
      <c r="C39" s="150"/>
      <c r="D39" s="161"/>
      <c r="E39" s="126">
        <f t="shared" si="1"/>
        <v>0</v>
      </c>
      <c r="F39" s="8">
        <f>Наценки!$B$9</f>
        <v>0</v>
      </c>
      <c r="G39" s="8">
        <f t="shared" si="2"/>
        <v>0</v>
      </c>
      <c r="H39" s="126">
        <f t="shared" si="3"/>
        <v>0</v>
      </c>
      <c r="I39">
        <v>1.56</v>
      </c>
    </row>
    <row r="40" spans="1:9" ht="15">
      <c r="A40" s="150" t="s">
        <v>66</v>
      </c>
      <c r="B40" s="150"/>
      <c r="C40" s="150"/>
      <c r="D40" s="161"/>
      <c r="E40" s="126">
        <f t="shared" si="1"/>
        <v>0</v>
      </c>
      <c r="F40" s="8">
        <f>Наценки!$B$9</f>
        <v>0</v>
      </c>
      <c r="G40" s="8">
        <f t="shared" si="2"/>
        <v>0</v>
      </c>
      <c r="H40" s="126">
        <f t="shared" si="3"/>
        <v>0</v>
      </c>
      <c r="I40">
        <v>1.56</v>
      </c>
    </row>
    <row r="41" spans="1:9" ht="15">
      <c r="A41" s="150" t="s">
        <v>66</v>
      </c>
      <c r="B41" s="150"/>
      <c r="C41" s="150"/>
      <c r="D41" s="161"/>
      <c r="E41" s="126">
        <f t="shared" si="1"/>
        <v>0</v>
      </c>
      <c r="F41" s="8">
        <f>Наценки!$B$9</f>
        <v>0</v>
      </c>
      <c r="G41" s="8">
        <f t="shared" si="2"/>
        <v>0</v>
      </c>
      <c r="H41" s="126">
        <f t="shared" si="3"/>
        <v>0</v>
      </c>
      <c r="I41">
        <v>1.56</v>
      </c>
    </row>
    <row r="42" spans="1:9" ht="15">
      <c r="A42" s="150" t="s">
        <v>66</v>
      </c>
      <c r="B42" s="150"/>
      <c r="C42" s="150"/>
      <c r="D42" s="161"/>
      <c r="E42" s="126">
        <f t="shared" si="1"/>
        <v>0</v>
      </c>
      <c r="F42" s="8">
        <f>Наценки!$B$9</f>
        <v>0</v>
      </c>
      <c r="G42" s="8">
        <f t="shared" si="2"/>
        <v>0</v>
      </c>
      <c r="H42" s="126">
        <f t="shared" si="3"/>
        <v>0</v>
      </c>
      <c r="I42">
        <v>1.56</v>
      </c>
    </row>
    <row r="43" spans="1:9" ht="15">
      <c r="A43" s="150" t="s">
        <v>66</v>
      </c>
      <c r="B43" s="150"/>
      <c r="C43" s="150"/>
      <c r="D43" s="161"/>
      <c r="E43" s="126">
        <f t="shared" si="1"/>
        <v>0</v>
      </c>
      <c r="F43" s="8">
        <f>Наценки!$B$9</f>
        <v>0</v>
      </c>
      <c r="G43" s="8">
        <f t="shared" si="2"/>
        <v>0</v>
      </c>
      <c r="H43" s="126">
        <f t="shared" si="3"/>
        <v>0</v>
      </c>
      <c r="I43">
        <v>1.56</v>
      </c>
    </row>
    <row r="44" spans="1:9" ht="15">
      <c r="A44" s="150" t="s">
        <v>66</v>
      </c>
      <c r="B44" s="150"/>
      <c r="C44" s="150"/>
      <c r="D44" s="161"/>
      <c r="E44" s="126">
        <f t="shared" si="1"/>
        <v>0</v>
      </c>
      <c r="F44" s="8">
        <f>Наценки!$B$9</f>
        <v>0</v>
      </c>
      <c r="G44" s="8">
        <f t="shared" si="2"/>
        <v>0</v>
      </c>
      <c r="H44" s="126">
        <f t="shared" si="3"/>
        <v>0</v>
      </c>
      <c r="I44">
        <v>1.56</v>
      </c>
    </row>
    <row r="45" spans="1:9" ht="15">
      <c r="A45" s="150" t="s">
        <v>64</v>
      </c>
      <c r="B45" s="150"/>
      <c r="C45" s="150"/>
      <c r="D45" s="160"/>
      <c r="E45" s="126">
        <f t="shared" si="1"/>
        <v>0</v>
      </c>
      <c r="F45" s="8">
        <f>Наценки!$B$9</f>
        <v>0</v>
      </c>
      <c r="G45" s="8">
        <f t="shared" si="2"/>
        <v>0</v>
      </c>
      <c r="H45" s="126">
        <f t="shared" si="3"/>
        <v>0</v>
      </c>
      <c r="I45">
        <v>1.56</v>
      </c>
    </row>
    <row r="46" spans="1:9" ht="15">
      <c r="A46" s="150" t="s">
        <v>64</v>
      </c>
      <c r="B46" s="150"/>
      <c r="C46" s="150"/>
      <c r="D46" s="160"/>
      <c r="E46" s="126">
        <f t="shared" si="1"/>
        <v>0</v>
      </c>
      <c r="F46" s="8">
        <f>Наценки!$B$9</f>
        <v>0</v>
      </c>
      <c r="G46" s="8">
        <f t="shared" si="2"/>
        <v>0</v>
      </c>
      <c r="H46" s="126">
        <f t="shared" si="3"/>
        <v>0</v>
      </c>
      <c r="I46">
        <v>1.56</v>
      </c>
    </row>
    <row r="47" spans="1:3" ht="15">
      <c r="A47" s="8"/>
      <c r="B47"/>
      <c r="C47"/>
    </row>
    <row r="48" spans="1:3" ht="15">
      <c r="A48" s="8"/>
      <c r="B48"/>
      <c r="C48"/>
    </row>
    <row r="49" spans="1:3" ht="15">
      <c r="A49" s="8"/>
      <c r="B49"/>
      <c r="C49"/>
    </row>
    <row r="50" spans="1:3" ht="15">
      <c r="A50" s="8"/>
      <c r="B50"/>
      <c r="C50"/>
    </row>
    <row r="51" spans="1:3" ht="15">
      <c r="A51" s="8"/>
      <c r="B51"/>
      <c r="C51"/>
    </row>
    <row r="52" spans="1:3" ht="15">
      <c r="A52" s="8"/>
      <c r="B52"/>
      <c r="C52"/>
    </row>
    <row r="53" spans="1:3" ht="15">
      <c r="A53" s="8"/>
      <c r="B53"/>
      <c r="C53"/>
    </row>
    <row r="54" spans="1:3" ht="15">
      <c r="A54" s="8"/>
      <c r="B54"/>
      <c r="C54"/>
    </row>
    <row r="55" spans="1:3" ht="15">
      <c r="A55" s="8"/>
      <c r="B55"/>
      <c r="C55"/>
    </row>
    <row r="56" spans="1:3" ht="15">
      <c r="A56" s="8"/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  <row r="225" spans="2:3" ht="15">
      <c r="B225"/>
      <c r="C225"/>
    </row>
    <row r="226" spans="2:3" ht="15">
      <c r="B226"/>
      <c r="C226"/>
    </row>
    <row r="227" spans="2:3" ht="15">
      <c r="B227"/>
      <c r="C227"/>
    </row>
    <row r="228" spans="2:3" ht="15">
      <c r="B228"/>
      <c r="C228"/>
    </row>
    <row r="229" spans="2:3" ht="15">
      <c r="B229"/>
      <c r="C229"/>
    </row>
    <row r="230" spans="2:3" ht="15">
      <c r="B230"/>
      <c r="C230"/>
    </row>
    <row r="231" spans="2:3" ht="15">
      <c r="B231"/>
      <c r="C231"/>
    </row>
    <row r="232" spans="2:3" ht="15">
      <c r="B232"/>
      <c r="C232"/>
    </row>
    <row r="233" spans="2:3" ht="15">
      <c r="B233"/>
      <c r="C233"/>
    </row>
    <row r="234" spans="2:3" ht="15">
      <c r="B234"/>
      <c r="C234"/>
    </row>
    <row r="235" spans="2:3" ht="15">
      <c r="B235"/>
      <c r="C235"/>
    </row>
    <row r="236" spans="2:3" ht="15">
      <c r="B236"/>
      <c r="C236"/>
    </row>
    <row r="237" spans="2:3" ht="15">
      <c r="B237"/>
      <c r="C237"/>
    </row>
    <row r="238" spans="2:3" ht="15">
      <c r="B238"/>
      <c r="C238"/>
    </row>
    <row r="239" spans="2:3" ht="15">
      <c r="B239"/>
      <c r="C239"/>
    </row>
    <row r="240" spans="2:3" ht="15">
      <c r="B240"/>
      <c r="C240"/>
    </row>
    <row r="241" spans="2:3" ht="15">
      <c r="B241"/>
      <c r="C241"/>
    </row>
    <row r="242" spans="2:3" ht="15">
      <c r="B242"/>
      <c r="C242"/>
    </row>
    <row r="243" spans="2:3" ht="15">
      <c r="B243"/>
      <c r="C243"/>
    </row>
    <row r="244" spans="2:3" ht="15">
      <c r="B244"/>
      <c r="C244"/>
    </row>
    <row r="245" spans="2:3" ht="15">
      <c r="B245"/>
      <c r="C245"/>
    </row>
    <row r="246" spans="2:3" ht="15">
      <c r="B246"/>
      <c r="C246"/>
    </row>
    <row r="247" spans="2:3" ht="15">
      <c r="B247"/>
      <c r="C247"/>
    </row>
    <row r="248" spans="2:3" ht="15">
      <c r="B248"/>
      <c r="C248"/>
    </row>
    <row r="249" spans="2:3" ht="15">
      <c r="B249"/>
      <c r="C249"/>
    </row>
    <row r="250" spans="2:3" ht="15">
      <c r="B250"/>
      <c r="C250"/>
    </row>
    <row r="251" spans="2:3" ht="15">
      <c r="B251"/>
      <c r="C251"/>
    </row>
    <row r="252" spans="2:3" ht="15">
      <c r="B252"/>
      <c r="C252"/>
    </row>
    <row r="253" spans="2:3" ht="15">
      <c r="B253"/>
      <c r="C253"/>
    </row>
    <row r="254" spans="2:3" ht="15">
      <c r="B254"/>
      <c r="C254"/>
    </row>
    <row r="255" spans="2:3" ht="15">
      <c r="B255"/>
      <c r="C255"/>
    </row>
    <row r="256" spans="2:3" ht="15">
      <c r="B256"/>
      <c r="C256"/>
    </row>
    <row r="257" spans="2:3" ht="15">
      <c r="B257"/>
      <c r="C257"/>
    </row>
    <row r="258" spans="2:3" ht="15">
      <c r="B258"/>
      <c r="C258"/>
    </row>
    <row r="259" spans="2:3" ht="15">
      <c r="B259"/>
      <c r="C259"/>
    </row>
    <row r="260" spans="2:3" ht="15">
      <c r="B260"/>
      <c r="C260"/>
    </row>
    <row r="261" spans="2:3" ht="15">
      <c r="B261"/>
      <c r="C261"/>
    </row>
    <row r="262" spans="2:3" ht="15">
      <c r="B262"/>
      <c r="C262"/>
    </row>
    <row r="263" spans="2:3" ht="15">
      <c r="B263"/>
      <c r="C263"/>
    </row>
    <row r="264" spans="2:3" ht="15">
      <c r="B264"/>
      <c r="C264"/>
    </row>
    <row r="265" spans="2:3" ht="15">
      <c r="B265"/>
      <c r="C265"/>
    </row>
    <row r="266" spans="2:3" ht="15">
      <c r="B266"/>
      <c r="C266"/>
    </row>
    <row r="267" spans="2:3" ht="15">
      <c r="B267"/>
      <c r="C267"/>
    </row>
    <row r="268" spans="2:3" ht="15">
      <c r="B268"/>
      <c r="C268"/>
    </row>
    <row r="269" spans="2:3" ht="15">
      <c r="B269"/>
      <c r="C269"/>
    </row>
    <row r="270" spans="2:3" ht="15">
      <c r="B270"/>
      <c r="C270"/>
    </row>
    <row r="271" spans="2:3" ht="15">
      <c r="B271"/>
      <c r="C271"/>
    </row>
    <row r="272" spans="2:3" ht="15">
      <c r="B272"/>
      <c r="C272"/>
    </row>
    <row r="273" spans="2:3" ht="15">
      <c r="B273"/>
      <c r="C273"/>
    </row>
    <row r="274" spans="2:3" ht="15">
      <c r="B274"/>
      <c r="C274"/>
    </row>
    <row r="275" spans="2:3" ht="15">
      <c r="B275"/>
      <c r="C275"/>
    </row>
    <row r="276" spans="2:3" ht="15">
      <c r="B276"/>
      <c r="C276"/>
    </row>
    <row r="277" spans="2:3" ht="15">
      <c r="B277"/>
      <c r="C277"/>
    </row>
    <row r="278" spans="2:3" ht="15">
      <c r="B278"/>
      <c r="C278"/>
    </row>
    <row r="279" spans="2:3" ht="15">
      <c r="B279"/>
      <c r="C279"/>
    </row>
    <row r="280" spans="2:3" ht="15">
      <c r="B280"/>
      <c r="C280"/>
    </row>
    <row r="281" spans="2:3" ht="15">
      <c r="B281"/>
      <c r="C281"/>
    </row>
    <row r="282" spans="2:3" ht="15">
      <c r="B282"/>
      <c r="C282"/>
    </row>
    <row r="283" spans="2:3" ht="15">
      <c r="B283"/>
      <c r="C283"/>
    </row>
    <row r="284" spans="2:3" ht="15">
      <c r="B284"/>
      <c r="C284"/>
    </row>
    <row r="285" spans="2:3" ht="15">
      <c r="B285"/>
      <c r="C285"/>
    </row>
    <row r="286" spans="2:3" ht="15">
      <c r="B286"/>
      <c r="C286"/>
    </row>
    <row r="287" spans="2:3" ht="15">
      <c r="B287"/>
      <c r="C287"/>
    </row>
    <row r="288" spans="2:3" ht="15">
      <c r="B288"/>
      <c r="C288"/>
    </row>
    <row r="289" spans="2:3" ht="15">
      <c r="B289"/>
      <c r="C289"/>
    </row>
    <row r="290" spans="2:3" ht="15">
      <c r="B290"/>
      <c r="C290"/>
    </row>
    <row r="291" spans="2:3" ht="15">
      <c r="B291"/>
      <c r="C291"/>
    </row>
    <row r="292" spans="2:3" ht="15">
      <c r="B292"/>
      <c r="C292"/>
    </row>
    <row r="293" spans="2:3" ht="15">
      <c r="B293"/>
      <c r="C293"/>
    </row>
    <row r="294" spans="2:3" ht="15">
      <c r="B294"/>
      <c r="C294"/>
    </row>
    <row r="295" spans="2:3" ht="15">
      <c r="B295"/>
      <c r="C295"/>
    </row>
    <row r="296" spans="2:3" ht="15">
      <c r="B296"/>
      <c r="C296"/>
    </row>
    <row r="297" spans="2:3" ht="15">
      <c r="B297"/>
      <c r="C297"/>
    </row>
    <row r="298" spans="2:3" ht="15">
      <c r="B298"/>
      <c r="C298"/>
    </row>
    <row r="299" spans="2:3" ht="15">
      <c r="B299"/>
      <c r="C299"/>
    </row>
    <row r="300" spans="2:3" ht="15">
      <c r="B300"/>
      <c r="C300"/>
    </row>
    <row r="301" spans="2:3" ht="15">
      <c r="B301"/>
      <c r="C301"/>
    </row>
    <row r="302" spans="2:3" ht="15">
      <c r="B302"/>
      <c r="C302"/>
    </row>
    <row r="303" spans="2:3" ht="15">
      <c r="B303"/>
      <c r="C303"/>
    </row>
    <row r="304" spans="2:3" ht="15">
      <c r="B304"/>
      <c r="C304"/>
    </row>
    <row r="305" spans="2:3" ht="15">
      <c r="B305"/>
      <c r="C305"/>
    </row>
    <row r="306" spans="2:3" ht="15">
      <c r="B306"/>
      <c r="C306"/>
    </row>
    <row r="307" spans="2:3" ht="15">
      <c r="B307"/>
      <c r="C307"/>
    </row>
    <row r="308" spans="2:3" ht="15">
      <c r="B308"/>
      <c r="C308"/>
    </row>
    <row r="309" spans="2:3" ht="15">
      <c r="B309"/>
      <c r="C309"/>
    </row>
    <row r="310" spans="2:3" ht="15">
      <c r="B310"/>
      <c r="C310"/>
    </row>
    <row r="311" spans="2:3" ht="15">
      <c r="B311"/>
      <c r="C311"/>
    </row>
    <row r="312" spans="2:3" ht="15">
      <c r="B312"/>
      <c r="C312"/>
    </row>
    <row r="313" spans="2:3" ht="15">
      <c r="B313"/>
      <c r="C313"/>
    </row>
    <row r="314" spans="2:3" ht="15">
      <c r="B314"/>
      <c r="C314"/>
    </row>
    <row r="315" spans="2:3" ht="15">
      <c r="B315"/>
      <c r="C315"/>
    </row>
    <row r="316" spans="2:3" ht="15">
      <c r="B316"/>
      <c r="C316"/>
    </row>
    <row r="317" spans="2:3" ht="15">
      <c r="B317"/>
      <c r="C317"/>
    </row>
    <row r="318" spans="2:3" ht="15">
      <c r="B318"/>
      <c r="C318"/>
    </row>
    <row r="319" spans="2:3" ht="15">
      <c r="B319"/>
      <c r="C319"/>
    </row>
    <row r="320" spans="2:3" ht="15">
      <c r="B320"/>
      <c r="C320"/>
    </row>
    <row r="321" spans="2:3" ht="15">
      <c r="B321"/>
      <c r="C321"/>
    </row>
    <row r="322" spans="2:3" ht="15">
      <c r="B322"/>
      <c r="C322"/>
    </row>
    <row r="323" spans="2:3" ht="15">
      <c r="B323"/>
      <c r="C323"/>
    </row>
    <row r="324" spans="2:3" ht="15">
      <c r="B324"/>
      <c r="C324"/>
    </row>
    <row r="325" spans="2:3" ht="15">
      <c r="B325"/>
      <c r="C325"/>
    </row>
    <row r="326" spans="2:3" ht="15">
      <c r="B326"/>
      <c r="C326"/>
    </row>
    <row r="327" spans="2:3" ht="15">
      <c r="B327"/>
      <c r="C327"/>
    </row>
    <row r="328" spans="2:3" ht="15">
      <c r="B328"/>
      <c r="C328"/>
    </row>
    <row r="329" spans="2:3" ht="15">
      <c r="B329"/>
      <c r="C329"/>
    </row>
    <row r="330" spans="2:3" ht="15">
      <c r="B330"/>
      <c r="C330"/>
    </row>
    <row r="331" spans="2:3" ht="15">
      <c r="B331"/>
      <c r="C331"/>
    </row>
    <row r="332" spans="2:3" ht="15">
      <c r="B332"/>
      <c r="C332"/>
    </row>
    <row r="333" spans="2:3" ht="15">
      <c r="B333"/>
      <c r="C333"/>
    </row>
    <row r="334" spans="2:3" ht="15">
      <c r="B334"/>
      <c r="C334"/>
    </row>
    <row r="335" spans="2:3" ht="15">
      <c r="B335"/>
      <c r="C335"/>
    </row>
    <row r="336" spans="2:3" ht="15">
      <c r="B336"/>
      <c r="C336"/>
    </row>
    <row r="337" spans="2:3" ht="15">
      <c r="B337"/>
      <c r="C337"/>
    </row>
    <row r="338" spans="2:3" ht="15">
      <c r="B338"/>
      <c r="C338"/>
    </row>
    <row r="339" spans="2:3" ht="15">
      <c r="B339"/>
      <c r="C339"/>
    </row>
    <row r="340" spans="2:3" ht="15">
      <c r="B340"/>
      <c r="C340"/>
    </row>
    <row r="341" spans="2:3" ht="15">
      <c r="B341"/>
      <c r="C341"/>
    </row>
    <row r="342" spans="2:3" ht="15">
      <c r="B342"/>
      <c r="C342"/>
    </row>
    <row r="343" spans="2:3" ht="15">
      <c r="B343"/>
      <c r="C343"/>
    </row>
    <row r="344" spans="2:3" ht="15">
      <c r="B344"/>
      <c r="C344"/>
    </row>
    <row r="345" spans="2:3" ht="15">
      <c r="B345"/>
      <c r="C345"/>
    </row>
    <row r="346" spans="2:3" ht="15">
      <c r="B346"/>
      <c r="C346"/>
    </row>
    <row r="347" spans="2:3" ht="15">
      <c r="B347"/>
      <c r="C347"/>
    </row>
    <row r="348" spans="2:3" ht="15">
      <c r="B348"/>
      <c r="C348"/>
    </row>
    <row r="349" spans="2:3" ht="15">
      <c r="B349"/>
      <c r="C349"/>
    </row>
    <row r="350" spans="2:3" ht="15">
      <c r="B350"/>
      <c r="C350"/>
    </row>
    <row r="351" spans="2:3" ht="15">
      <c r="B351"/>
      <c r="C351"/>
    </row>
    <row r="352" spans="2:3" ht="15">
      <c r="B352"/>
      <c r="C352"/>
    </row>
    <row r="353" spans="2:3" ht="15">
      <c r="B353"/>
      <c r="C353"/>
    </row>
    <row r="354" spans="2:3" ht="15">
      <c r="B354"/>
      <c r="C354"/>
    </row>
    <row r="355" spans="2:3" ht="15">
      <c r="B355"/>
      <c r="C355"/>
    </row>
    <row r="356" spans="2:3" ht="15">
      <c r="B356"/>
      <c r="C356"/>
    </row>
    <row r="357" spans="2:3" ht="15">
      <c r="B357"/>
      <c r="C357"/>
    </row>
    <row r="358" spans="2:3" ht="15">
      <c r="B358"/>
      <c r="C358"/>
    </row>
    <row r="359" spans="2:3" ht="15">
      <c r="B359"/>
      <c r="C359"/>
    </row>
    <row r="360" spans="2:3" ht="15">
      <c r="B360"/>
      <c r="C360"/>
    </row>
    <row r="361" spans="2:3" ht="15">
      <c r="B361"/>
      <c r="C361"/>
    </row>
    <row r="362" spans="2:3" ht="15">
      <c r="B362"/>
      <c r="C362"/>
    </row>
    <row r="363" spans="2:3" ht="15">
      <c r="B363"/>
      <c r="C363"/>
    </row>
    <row r="364" spans="2:3" ht="15">
      <c r="B364"/>
      <c r="C364"/>
    </row>
    <row r="365" spans="2:3" ht="15">
      <c r="B365"/>
      <c r="C365"/>
    </row>
    <row r="366" spans="2:3" ht="15">
      <c r="B366"/>
      <c r="C366"/>
    </row>
    <row r="367" spans="2:3" ht="15">
      <c r="B367"/>
      <c r="C367"/>
    </row>
    <row r="368" spans="2:3" ht="15">
      <c r="B368"/>
      <c r="C368"/>
    </row>
    <row r="369" spans="2:3" ht="15">
      <c r="B369"/>
      <c r="C369"/>
    </row>
    <row r="370" spans="2:3" ht="15">
      <c r="B370"/>
      <c r="C370"/>
    </row>
    <row r="371" spans="2:3" ht="15">
      <c r="B371"/>
      <c r="C371"/>
    </row>
    <row r="372" spans="2:3" ht="15">
      <c r="B372"/>
      <c r="C372"/>
    </row>
    <row r="373" spans="2:3" ht="15">
      <c r="B373"/>
      <c r="C373"/>
    </row>
    <row r="374" spans="2:3" ht="15">
      <c r="B374"/>
      <c r="C374"/>
    </row>
    <row r="375" spans="2:3" ht="15">
      <c r="B375"/>
      <c r="C375"/>
    </row>
    <row r="376" spans="2:3" ht="15">
      <c r="B376"/>
      <c r="C376"/>
    </row>
    <row r="377" spans="2:3" ht="15">
      <c r="B377"/>
      <c r="C377"/>
    </row>
    <row r="378" spans="2:3" ht="15">
      <c r="B378"/>
      <c r="C378"/>
    </row>
    <row r="379" spans="2:3" ht="15">
      <c r="B379"/>
      <c r="C379"/>
    </row>
    <row r="380" spans="2:3" ht="15">
      <c r="B380"/>
      <c r="C380"/>
    </row>
    <row r="381" spans="2:3" ht="15">
      <c r="B381"/>
      <c r="C381"/>
    </row>
    <row r="382" spans="2:3" ht="15">
      <c r="B382"/>
      <c r="C382"/>
    </row>
    <row r="383" spans="2:3" ht="15">
      <c r="B383"/>
      <c r="C383"/>
    </row>
    <row r="384" spans="2:3" ht="15">
      <c r="B384"/>
      <c r="C384"/>
    </row>
    <row r="385" spans="2:3" ht="15">
      <c r="B385"/>
      <c r="C385"/>
    </row>
    <row r="386" spans="2:3" ht="15">
      <c r="B386"/>
      <c r="C386"/>
    </row>
    <row r="387" spans="2:3" ht="15">
      <c r="B387"/>
      <c r="C387"/>
    </row>
    <row r="388" spans="2:3" ht="15">
      <c r="B388"/>
      <c r="C388"/>
    </row>
    <row r="389" spans="2:3" ht="15">
      <c r="B389"/>
      <c r="C389"/>
    </row>
    <row r="390" spans="2:3" ht="15">
      <c r="B390"/>
      <c r="C390"/>
    </row>
    <row r="391" spans="2:3" ht="15">
      <c r="B391"/>
      <c r="C391"/>
    </row>
    <row r="392" spans="2:3" ht="15">
      <c r="B392"/>
      <c r="C392"/>
    </row>
    <row r="393" spans="2:3" ht="15">
      <c r="B393"/>
      <c r="C393"/>
    </row>
    <row r="394" spans="2:3" ht="15">
      <c r="B394"/>
      <c r="C394"/>
    </row>
    <row r="395" spans="2:3" ht="15">
      <c r="B395"/>
      <c r="C395"/>
    </row>
    <row r="396" spans="2:3" ht="15">
      <c r="B396"/>
      <c r="C396"/>
    </row>
    <row r="397" spans="2:3" ht="15">
      <c r="B397"/>
      <c r="C397"/>
    </row>
    <row r="398" spans="2:3" ht="15">
      <c r="B398"/>
      <c r="C398"/>
    </row>
    <row r="399" spans="2:3" ht="15">
      <c r="B399"/>
      <c r="C399"/>
    </row>
    <row r="400" spans="2:3" ht="15">
      <c r="B400"/>
      <c r="C400"/>
    </row>
    <row r="401" spans="2:3" ht="15">
      <c r="B401"/>
      <c r="C401"/>
    </row>
    <row r="402" spans="2:3" ht="15">
      <c r="B402"/>
      <c r="C402"/>
    </row>
    <row r="403" spans="2:3" ht="15">
      <c r="B403"/>
      <c r="C403"/>
    </row>
    <row r="404" spans="2:3" ht="15">
      <c r="B404"/>
      <c r="C404"/>
    </row>
    <row r="405" spans="2:3" ht="15">
      <c r="B405"/>
      <c r="C405"/>
    </row>
    <row r="406" spans="2:3" ht="15">
      <c r="B406"/>
      <c r="C406"/>
    </row>
    <row r="407" spans="2:3" ht="15">
      <c r="B407"/>
      <c r="C407"/>
    </row>
    <row r="408" spans="2:3" ht="15">
      <c r="B408"/>
      <c r="C408"/>
    </row>
    <row r="409" spans="2:3" ht="15">
      <c r="B409"/>
      <c r="C409"/>
    </row>
    <row r="410" spans="2:3" ht="15">
      <c r="B410"/>
      <c r="C410"/>
    </row>
    <row r="411" spans="2:3" ht="15">
      <c r="B411"/>
      <c r="C411"/>
    </row>
    <row r="412" spans="2:3" ht="15">
      <c r="B412"/>
      <c r="C412"/>
    </row>
    <row r="413" spans="2:3" ht="15">
      <c r="B413"/>
      <c r="C413"/>
    </row>
    <row r="414" spans="2:3" ht="15">
      <c r="B414"/>
      <c r="C414"/>
    </row>
    <row r="415" spans="2:3" ht="15">
      <c r="B415"/>
      <c r="C415"/>
    </row>
    <row r="416" spans="2:3" ht="15">
      <c r="B416"/>
      <c r="C416"/>
    </row>
    <row r="417" spans="2:3" ht="15">
      <c r="B417"/>
      <c r="C417"/>
    </row>
    <row r="418" spans="2:3" ht="15">
      <c r="B418"/>
      <c r="C418"/>
    </row>
    <row r="419" spans="2:3" ht="15">
      <c r="B419"/>
      <c r="C419"/>
    </row>
    <row r="420" spans="2:3" ht="15">
      <c r="B420"/>
      <c r="C420"/>
    </row>
    <row r="421" spans="2:3" ht="15">
      <c r="B421"/>
      <c r="C421"/>
    </row>
    <row r="422" spans="2:3" ht="15">
      <c r="B422"/>
      <c r="C422"/>
    </row>
    <row r="423" spans="2:3" ht="15">
      <c r="B423"/>
      <c r="C423"/>
    </row>
    <row r="424" spans="2:3" ht="15">
      <c r="B424"/>
      <c r="C424"/>
    </row>
    <row r="425" spans="2:3" ht="15">
      <c r="B425"/>
      <c r="C425"/>
    </row>
    <row r="426" spans="2:3" ht="15">
      <c r="B426"/>
      <c r="C426"/>
    </row>
    <row r="427" spans="2:3" ht="15">
      <c r="B427"/>
      <c r="C427"/>
    </row>
    <row r="428" spans="2:3" ht="15">
      <c r="B428"/>
      <c r="C428"/>
    </row>
    <row r="429" spans="2:3" ht="15">
      <c r="B429"/>
      <c r="C429"/>
    </row>
    <row r="430" spans="2:3" ht="15">
      <c r="B430"/>
      <c r="C430"/>
    </row>
    <row r="431" spans="2:3" ht="15">
      <c r="B431"/>
      <c r="C431"/>
    </row>
    <row r="432" spans="2:3" ht="15">
      <c r="B432"/>
      <c r="C432"/>
    </row>
    <row r="433" spans="2:3" ht="15">
      <c r="B433"/>
      <c r="C433"/>
    </row>
    <row r="434" spans="2:3" ht="15">
      <c r="B434"/>
      <c r="C434"/>
    </row>
    <row r="435" spans="2:3" ht="15">
      <c r="B435"/>
      <c r="C435"/>
    </row>
    <row r="436" spans="2:3" ht="15">
      <c r="B436"/>
      <c r="C436"/>
    </row>
    <row r="437" spans="2:3" ht="15">
      <c r="B437"/>
      <c r="C437"/>
    </row>
    <row r="438" spans="2:3" ht="15">
      <c r="B438"/>
      <c r="C438"/>
    </row>
    <row r="439" spans="2:3" ht="15">
      <c r="B439"/>
      <c r="C439"/>
    </row>
    <row r="440" spans="2:3" ht="15">
      <c r="B440"/>
      <c r="C440"/>
    </row>
    <row r="441" spans="2:3" ht="15">
      <c r="B441"/>
      <c r="C441"/>
    </row>
    <row r="442" spans="2:3" ht="15">
      <c r="B442"/>
      <c r="C442"/>
    </row>
    <row r="443" spans="2:3" ht="15">
      <c r="B443"/>
      <c r="C443"/>
    </row>
    <row r="444" spans="2:3" ht="15">
      <c r="B444"/>
      <c r="C444"/>
    </row>
    <row r="445" spans="2:3" ht="15">
      <c r="B445"/>
      <c r="C445"/>
    </row>
    <row r="446" spans="2:3" ht="15">
      <c r="B446"/>
      <c r="C446"/>
    </row>
    <row r="447" spans="2:3" ht="15">
      <c r="B447"/>
      <c r="C447"/>
    </row>
    <row r="448" spans="2:3" ht="15">
      <c r="B448"/>
      <c r="C448"/>
    </row>
    <row r="449" spans="2:3" ht="15">
      <c r="B449"/>
      <c r="C449"/>
    </row>
    <row r="450" spans="2:3" ht="15">
      <c r="B450"/>
      <c r="C450"/>
    </row>
    <row r="451" spans="2:3" ht="15">
      <c r="B451"/>
      <c r="C451"/>
    </row>
    <row r="452" spans="2:3" ht="15">
      <c r="B452"/>
      <c r="C452"/>
    </row>
    <row r="453" spans="2:3" ht="15">
      <c r="B453"/>
      <c r="C453"/>
    </row>
    <row r="454" spans="2:3" ht="15">
      <c r="B454"/>
      <c r="C454"/>
    </row>
    <row r="455" spans="2:3" ht="15">
      <c r="B455"/>
      <c r="C455"/>
    </row>
    <row r="456" spans="2:3" ht="15">
      <c r="B456"/>
      <c r="C456"/>
    </row>
    <row r="457" spans="2:3" ht="15">
      <c r="B457"/>
      <c r="C457"/>
    </row>
    <row r="458" spans="2:3" ht="15">
      <c r="B458"/>
      <c r="C458"/>
    </row>
    <row r="459" spans="2:3" ht="15">
      <c r="B459"/>
      <c r="C459"/>
    </row>
    <row r="460" spans="2:3" ht="15">
      <c r="B460"/>
      <c r="C460"/>
    </row>
    <row r="461" spans="2:3" ht="15">
      <c r="B461"/>
      <c r="C461"/>
    </row>
    <row r="462" spans="2:3" ht="15">
      <c r="B462"/>
      <c r="C462"/>
    </row>
    <row r="463" spans="2:3" ht="15">
      <c r="B463"/>
      <c r="C463"/>
    </row>
    <row r="464" spans="2:3" ht="15">
      <c r="B464"/>
      <c r="C464"/>
    </row>
    <row r="465" spans="2:3" ht="15">
      <c r="B465"/>
      <c r="C465"/>
    </row>
    <row r="466" spans="2:3" ht="15">
      <c r="B466"/>
      <c r="C466"/>
    </row>
    <row r="467" spans="2:3" ht="15">
      <c r="B467"/>
      <c r="C467"/>
    </row>
    <row r="468" spans="2:3" ht="15">
      <c r="B468"/>
      <c r="C468"/>
    </row>
    <row r="469" spans="2:3" ht="15">
      <c r="B469"/>
      <c r="C469"/>
    </row>
    <row r="470" spans="2:3" ht="15">
      <c r="B470"/>
      <c r="C470"/>
    </row>
    <row r="471" spans="2:3" ht="15">
      <c r="B471"/>
      <c r="C471"/>
    </row>
    <row r="472" spans="2:3" ht="15">
      <c r="B472"/>
      <c r="C472"/>
    </row>
    <row r="473" spans="2:3" ht="15">
      <c r="B473"/>
      <c r="C473"/>
    </row>
    <row r="474" spans="2:3" ht="15">
      <c r="B474"/>
      <c r="C474"/>
    </row>
    <row r="475" spans="2:3" ht="15">
      <c r="B475"/>
      <c r="C475"/>
    </row>
    <row r="476" spans="2:3" ht="15">
      <c r="B476"/>
      <c r="C476"/>
    </row>
    <row r="477" spans="2:3" ht="15">
      <c r="B477"/>
      <c r="C477"/>
    </row>
    <row r="478" spans="2:3" ht="15">
      <c r="B478"/>
      <c r="C478"/>
    </row>
    <row r="479" spans="2:3" ht="15">
      <c r="B479"/>
      <c r="C479"/>
    </row>
    <row r="480" spans="2:3" ht="15">
      <c r="B480"/>
      <c r="C480"/>
    </row>
    <row r="481" spans="2:3" ht="15">
      <c r="B481"/>
      <c r="C481"/>
    </row>
    <row r="482" spans="2:3" ht="15">
      <c r="B482"/>
      <c r="C482"/>
    </row>
    <row r="483" spans="2:3" ht="15">
      <c r="B483"/>
      <c r="C483"/>
    </row>
    <row r="484" spans="2:3" ht="15">
      <c r="B484"/>
      <c r="C484"/>
    </row>
    <row r="485" spans="2:3" ht="15">
      <c r="B485"/>
      <c r="C485"/>
    </row>
    <row r="486" spans="2:3" ht="15">
      <c r="B486"/>
      <c r="C486"/>
    </row>
    <row r="487" spans="2:3" ht="15">
      <c r="B487"/>
      <c r="C487"/>
    </row>
    <row r="488" spans="2:3" ht="15">
      <c r="B488"/>
      <c r="C488"/>
    </row>
    <row r="489" spans="2:3" ht="15">
      <c r="B489"/>
      <c r="C489"/>
    </row>
    <row r="490" spans="2:3" ht="15">
      <c r="B490"/>
      <c r="C490"/>
    </row>
    <row r="491" spans="2:3" ht="15">
      <c r="B491"/>
      <c r="C491"/>
    </row>
    <row r="492" spans="2:3" ht="15">
      <c r="B492"/>
      <c r="C492"/>
    </row>
    <row r="493" spans="2:3" ht="15">
      <c r="B493"/>
      <c r="C493"/>
    </row>
    <row r="494" spans="2:3" ht="15">
      <c r="B494"/>
      <c r="C494"/>
    </row>
    <row r="495" spans="2:3" ht="15">
      <c r="B495"/>
      <c r="C495"/>
    </row>
    <row r="496" spans="1:7" ht="15">
      <c r="A496" s="150"/>
      <c r="B496" s="150"/>
      <c r="C496" s="150"/>
      <c r="D496" s="151"/>
      <c r="E496" s="8"/>
      <c r="F496" s="8">
        <f>Наценки!$B$9</f>
        <v>0</v>
      </c>
      <c r="G496" s="8">
        <f aca="true" t="shared" si="4" ref="G496:G506">ROUND(D496*(100+F496)/100,0)</f>
        <v>0</v>
      </c>
    </row>
    <row r="497" spans="1:7" ht="15">
      <c r="A497" s="150"/>
      <c r="B497" s="150"/>
      <c r="C497" s="150"/>
      <c r="D497" s="151"/>
      <c r="E497" s="8"/>
      <c r="F497" s="8">
        <f>Наценки!$B$9</f>
        <v>0</v>
      </c>
      <c r="G497" s="8">
        <f t="shared" si="4"/>
        <v>0</v>
      </c>
    </row>
    <row r="498" spans="1:7" ht="15">
      <c r="A498" s="150"/>
      <c r="B498" s="150"/>
      <c r="C498" s="150"/>
      <c r="D498" s="151"/>
      <c r="E498" s="8"/>
      <c r="F498" s="8">
        <f>Наценки!$B$9</f>
        <v>0</v>
      </c>
      <c r="G498" s="8">
        <f t="shared" si="4"/>
        <v>0</v>
      </c>
    </row>
    <row r="499" spans="1:7" ht="15">
      <c r="A499" s="150"/>
      <c r="B499" s="150"/>
      <c r="C499" s="150"/>
      <c r="D499" s="151"/>
      <c r="E499" s="8"/>
      <c r="F499" s="8">
        <f>Наценки!$B$9</f>
        <v>0</v>
      </c>
      <c r="G499" s="8">
        <f t="shared" si="4"/>
        <v>0</v>
      </c>
    </row>
    <row r="500" spans="1:7" ht="15">
      <c r="A500" s="50"/>
      <c r="B500" s="49"/>
      <c r="C500" s="49"/>
      <c r="D500" s="50"/>
      <c r="E500" s="8"/>
      <c r="F500" s="8">
        <f>Наценки!$B$9</f>
        <v>0</v>
      </c>
      <c r="G500" s="8">
        <f t="shared" si="4"/>
        <v>0</v>
      </c>
    </row>
    <row r="501" spans="1:7" ht="15">
      <c r="A501" s="50"/>
      <c r="B501" s="49"/>
      <c r="C501" s="49"/>
      <c r="D501" s="50"/>
      <c r="E501" s="8"/>
      <c r="F501" s="8">
        <f>Наценки!$B$9</f>
        <v>0</v>
      </c>
      <c r="G501" s="8">
        <f t="shared" si="4"/>
        <v>0</v>
      </c>
    </row>
    <row r="502" spans="1:7" ht="15">
      <c r="A502" s="50"/>
      <c r="B502" s="49"/>
      <c r="C502" s="49"/>
      <c r="D502" s="50"/>
      <c r="E502" s="8"/>
      <c r="F502" s="8">
        <f>Наценки!$B$9</f>
        <v>0</v>
      </c>
      <c r="G502" s="8">
        <f t="shared" si="4"/>
        <v>0</v>
      </c>
    </row>
    <row r="503" spans="1:7" ht="15">
      <c r="A503" s="50"/>
      <c r="B503" s="49"/>
      <c r="C503" s="49"/>
      <c r="D503" s="50"/>
      <c r="E503" s="8"/>
      <c r="F503" s="8">
        <f>Наценки!$B$9</f>
        <v>0</v>
      </c>
      <c r="G503" s="8">
        <f t="shared" si="4"/>
        <v>0</v>
      </c>
    </row>
    <row r="504" spans="1:7" ht="15">
      <c r="A504" s="50"/>
      <c r="B504" s="49"/>
      <c r="C504" s="49"/>
      <c r="D504" s="50"/>
      <c r="E504" s="8"/>
      <c r="F504" s="8">
        <f>Наценки!$B$9</f>
        <v>0</v>
      </c>
      <c r="G504" s="8">
        <f t="shared" si="4"/>
        <v>0</v>
      </c>
    </row>
    <row r="505" spans="1:7" ht="15">
      <c r="A505" s="50"/>
      <c r="B505" s="49"/>
      <c r="C505" s="49"/>
      <c r="D505" s="50"/>
      <c r="E505" s="8"/>
      <c r="F505" s="8">
        <f>Наценки!$B$9</f>
        <v>0</v>
      </c>
      <c r="G505" s="8">
        <f t="shared" si="4"/>
        <v>0</v>
      </c>
    </row>
    <row r="506" spans="1:7" ht="15">
      <c r="A506" s="50"/>
      <c r="B506" s="49"/>
      <c r="C506" s="49"/>
      <c r="D506" s="50"/>
      <c r="E506" s="8"/>
      <c r="F506" s="8">
        <f>Наценки!$B$9</f>
        <v>0</v>
      </c>
      <c r="G506" s="8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2021-06-23T10:51:51Z</dcterms:modified>
  <cp:category/>
  <cp:version/>
  <cp:contentType/>
  <cp:contentStatus/>
</cp:coreProperties>
</file>