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4240" windowHeight="12300" tabRatio="855"/>
  </bookViews>
  <sheets>
    <sheet name="Перегородки глухие " sheetId="16" r:id="rId1"/>
    <sheet name="Комбинированные (со стеклом)" sheetId="15" r:id="rId2"/>
    <sheet name="Комбинированные (с тканью)" sheetId="23" r:id="rId3"/>
    <sheet name="Столешницы" sheetId="18" r:id="rId4"/>
    <sheet name="Комплектующие" sheetId="1" r:id="rId5"/>
    <sheet name="Компоновки ассортимента" sheetId="21" r:id="rId6"/>
    <sheet name="Цветовые решения" sheetId="19" r:id="rId7"/>
    <sheet name="Техническая информация" sheetId="22" r:id="rId8"/>
    <sheet name="Таблица" sheetId="3" state="hidden" r:id="rId9"/>
  </sheets>
  <definedNames>
    <definedName name="_xlnm.Print_Area" localSheetId="2">'Комбинированные (с тканью)'!$A$1:$G$24</definedName>
    <definedName name="_xlnm.Print_Area" localSheetId="1">'Комбинированные (со стеклом)'!$A$1:$G$23</definedName>
    <definedName name="_xlnm.Print_Area" localSheetId="4">Комплектующие!$A$1:$G$19</definedName>
    <definedName name="_xlnm.Print_Area" localSheetId="5">'Компоновки ассортимента'!$A$1:$D$73</definedName>
    <definedName name="_xlnm.Print_Area" localSheetId="0">'Перегородки глухие '!$A$1:$G$25</definedName>
    <definedName name="_xlnm.Print_Area" localSheetId="3">Столешницы!$A$1:$G$16</definedName>
    <definedName name="_xlnm.Print_Area" localSheetId="7">'Техническая информация'!$A$1:$B$3</definedName>
    <definedName name="_xlnm.Print_Area" localSheetId="6">'Цветовые решения'!$A$1:$I$13</definedName>
  </definedNames>
  <calcPr calcId="145621" fullPrecision="0"/>
</workbook>
</file>

<file path=xl/calcChain.xml><?xml version="1.0" encoding="utf-8"?>
<calcChain xmlns="http://schemas.openxmlformats.org/spreadsheetml/2006/main">
  <c r="E66" i="3" l="1"/>
  <c r="G5" i="23" s="1"/>
  <c r="E67" i="3"/>
  <c r="G6" i="23"/>
  <c r="E68" i="3"/>
  <c r="G7" i="23"/>
  <c r="E69" i="3"/>
  <c r="G8" i="23" s="1"/>
  <c r="E70" i="3"/>
  <c r="G9" i="23" s="1"/>
  <c r="E71" i="3"/>
  <c r="G10" i="23" s="1"/>
  <c r="E72" i="3"/>
  <c r="G12" i="23" s="1"/>
  <c r="E73" i="3"/>
  <c r="G13" i="23" s="1"/>
  <c r="E74" i="3"/>
  <c r="G14" i="23" s="1"/>
  <c r="E75" i="3"/>
  <c r="G15" i="23" s="1"/>
  <c r="E76" i="3"/>
  <c r="G16" i="23" s="1"/>
  <c r="E77" i="3"/>
  <c r="G17" i="23" s="1"/>
  <c r="E78" i="3"/>
  <c r="G19" i="23" s="1"/>
  <c r="E79" i="3"/>
  <c r="G20" i="23" s="1"/>
  <c r="E80" i="3"/>
  <c r="G21" i="23" s="1"/>
  <c r="E81" i="3"/>
  <c r="G22" i="23" s="1"/>
  <c r="E82" i="3"/>
  <c r="G23" i="23" s="1"/>
  <c r="E83" i="3"/>
  <c r="G24" i="23" s="1"/>
  <c r="E54" i="3"/>
  <c r="D65" i="21" s="1"/>
  <c r="D66" i="21" s="1"/>
  <c r="D67" i="21" s="1"/>
  <c r="D68" i="21" s="1"/>
  <c r="D69" i="21" s="1"/>
  <c r="D70" i="21" s="1"/>
  <c r="E55" i="3"/>
  <c r="G15" i="1" s="1"/>
  <c r="E56" i="3"/>
  <c r="G17" i="1" s="1"/>
  <c r="E57" i="3"/>
  <c r="G19" i="1" s="1"/>
  <c r="E58" i="3"/>
  <c r="G10" i="1"/>
  <c r="E59" i="3"/>
  <c r="G11" i="1" s="1"/>
  <c r="E60" i="3"/>
  <c r="G12" i="1" s="1"/>
  <c r="E61" i="3"/>
  <c r="G13" i="1"/>
  <c r="E62" i="3"/>
  <c r="D16" i="21"/>
  <c r="D17" i="21" s="1"/>
  <c r="E64" i="3"/>
  <c r="D72" i="21" s="1"/>
  <c r="D73" i="21" s="1"/>
  <c r="E65" i="3"/>
  <c r="G4" i="1"/>
  <c r="E4" i="3"/>
  <c r="G6" i="16" s="1"/>
  <c r="B56" i="3"/>
  <c r="B57" i="3"/>
  <c r="E7" i="3"/>
  <c r="G9" i="16" s="1"/>
  <c r="E8" i="3"/>
  <c r="G10" i="16" s="1"/>
  <c r="E9" i="3"/>
  <c r="G11" i="16" s="1"/>
  <c r="E5" i="3"/>
  <c r="G7" i="16"/>
  <c r="E6" i="3"/>
  <c r="G8" i="16"/>
  <c r="E13" i="3"/>
  <c r="G16" i="16"/>
  <c r="E14" i="3"/>
  <c r="G17" i="16" s="1"/>
  <c r="D42" i="21"/>
  <c r="E15" i="3"/>
  <c r="G18" i="16" s="1"/>
  <c r="E10" i="3"/>
  <c r="G13" i="16" s="1"/>
  <c r="E11" i="3"/>
  <c r="G14" i="16" s="1"/>
  <c r="D44" i="21"/>
  <c r="D45" i="21" s="1"/>
  <c r="D25" i="21"/>
  <c r="D26" i="21" s="1"/>
  <c r="D27" i="21" s="1"/>
  <c r="D28" i="21" s="1"/>
  <c r="E12" i="3"/>
  <c r="G15" i="16" s="1"/>
  <c r="E19" i="3"/>
  <c r="G23" i="16" s="1"/>
  <c r="E20" i="3"/>
  <c r="G24" i="16" s="1"/>
  <c r="E21" i="3"/>
  <c r="G25" i="16"/>
  <c r="E16" i="3"/>
  <c r="G20" i="16"/>
  <c r="E17" i="3"/>
  <c r="G21" i="16" s="1"/>
  <c r="E18" i="3"/>
  <c r="G22" i="16" s="1"/>
  <c r="E52" i="3"/>
  <c r="G6" i="1" s="1"/>
  <c r="D12" i="21"/>
  <c r="D13" i="21" s="1"/>
  <c r="D14" i="21" s="1"/>
  <c r="E53" i="3"/>
  <c r="D33" i="21" s="1"/>
  <c r="D34" i="21" s="1"/>
  <c r="D35" i="21" s="1"/>
  <c r="E46" i="3"/>
  <c r="G11" i="18" s="1"/>
  <c r="E42" i="3"/>
  <c r="G6" i="18" s="1"/>
  <c r="D10" i="21"/>
  <c r="D11" i="21"/>
  <c r="E29" i="3"/>
  <c r="G12" i="15" s="1"/>
  <c r="E38" i="3"/>
  <c r="G22" i="15" s="1"/>
  <c r="E26" i="3"/>
  <c r="G8" i="15" s="1"/>
  <c r="E25" i="3"/>
  <c r="G7" i="15" s="1"/>
  <c r="E27" i="3"/>
  <c r="G9" i="15" s="1"/>
  <c r="E39" i="3"/>
  <c r="D58" i="21" s="1"/>
  <c r="D59" i="21" s="1"/>
  <c r="E43" i="3"/>
  <c r="G7" i="18" s="1"/>
  <c r="E51" i="3"/>
  <c r="G16" i="18" s="1"/>
  <c r="E41" i="3"/>
  <c r="G5" i="18" s="1"/>
  <c r="E35" i="3"/>
  <c r="G19" i="15"/>
  <c r="E31" i="3"/>
  <c r="G14" i="15"/>
  <c r="E47" i="3"/>
  <c r="G12" i="18"/>
  <c r="E32" i="3"/>
  <c r="G15" i="15" s="1"/>
  <c r="E48" i="3"/>
  <c r="D47" i="21" s="1"/>
  <c r="D48" i="21" s="1"/>
  <c r="E23" i="3"/>
  <c r="G5" i="15" s="1"/>
  <c r="E34" i="3"/>
  <c r="G18" i="15" s="1"/>
  <c r="E28" i="3"/>
  <c r="G11" i="15" s="1"/>
  <c r="E36" i="3"/>
  <c r="G20" i="15" s="1"/>
  <c r="E40" i="3"/>
  <c r="G4" i="18" s="1"/>
  <c r="E49" i="3"/>
  <c r="G14" i="18" s="1"/>
  <c r="E22" i="3"/>
  <c r="G4" i="15" s="1"/>
  <c r="D7" i="21"/>
  <c r="D8" i="21" s="1"/>
  <c r="D9" i="21" s="1"/>
  <c r="E24" i="3"/>
  <c r="G6" i="15" s="1"/>
  <c r="E50" i="3"/>
  <c r="G15" i="18" s="1"/>
  <c r="E45" i="3"/>
  <c r="G9" i="18" s="1"/>
  <c r="E37" i="3"/>
  <c r="G21" i="15"/>
  <c r="E30" i="3"/>
  <c r="G13" i="15" s="1"/>
  <c r="E33" i="3"/>
  <c r="D46" i="21" s="1"/>
  <c r="E44" i="3"/>
  <c r="G8" i="18" s="1"/>
  <c r="E63" i="3"/>
  <c r="D53" i="21"/>
  <c r="D54" i="21" s="1"/>
  <c r="D43" i="21"/>
  <c r="G23" i="15"/>
  <c r="G7" i="1" l="1"/>
  <c r="G16" i="15"/>
  <c r="D5" i="21"/>
  <c r="D6" i="21" s="1"/>
  <c r="G8" i="1"/>
  <c r="D29" i="21"/>
  <c r="D30" i="21" s="1"/>
  <c r="D31" i="21" s="1"/>
  <c r="D32" i="21" s="1"/>
  <c r="D49" i="21"/>
  <c r="D50" i="21" s="1"/>
  <c r="D51" i="21" s="1"/>
  <c r="D52" i="21"/>
  <c r="D36" i="21"/>
  <c r="D71" i="21"/>
  <c r="D15" i="21"/>
  <c r="B18" i="21"/>
  <c r="D23" i="21"/>
  <c r="D24" i="21" s="1"/>
  <c r="D63" i="21"/>
  <c r="D64" i="21" s="1"/>
  <c r="D60" i="21"/>
  <c r="D61" i="21" s="1"/>
  <c r="B55" i="21"/>
  <c r="D21" i="21"/>
  <c r="D62" i="21"/>
  <c r="B72" i="21" s="1"/>
  <c r="G13" i="18"/>
  <c r="D22" i="21" l="1"/>
  <c r="B39" i="21" s="1"/>
</calcChain>
</file>

<file path=xl/sharedStrings.xml><?xml version="1.0" encoding="utf-8"?>
<sst xmlns="http://schemas.openxmlformats.org/spreadsheetml/2006/main" count="585" uniqueCount="309">
  <si>
    <t>Наименование</t>
  </si>
  <si>
    <t>Артикул</t>
  </si>
  <si>
    <t>Цена</t>
  </si>
  <si>
    <t>Комбинации элементов</t>
  </si>
  <si>
    <t>Скидка</t>
  </si>
  <si>
    <t>Коэффициент наценки</t>
  </si>
  <si>
    <t>Цена с учётом коэффициента наценки и скидки</t>
  </si>
  <si>
    <t>Описание</t>
  </si>
  <si>
    <t>Габаритные размеры</t>
  </si>
  <si>
    <t>Объем (м.куб.)</t>
  </si>
  <si>
    <t xml:space="preserve">Вес (кг)              </t>
  </si>
  <si>
    <t>RP115SS60</t>
  </si>
  <si>
    <t>RP115SS70</t>
  </si>
  <si>
    <t>RP115SS90</t>
  </si>
  <si>
    <t>RP115SS120</t>
  </si>
  <si>
    <t>RP115SS140</t>
  </si>
  <si>
    <t>RP115SS160</t>
  </si>
  <si>
    <t>RP130SS60</t>
  </si>
  <si>
    <t>RP130SS70</t>
  </si>
  <si>
    <t>RP130SS90</t>
  </si>
  <si>
    <t>RP130SS120</t>
  </si>
  <si>
    <t>RP130SS140</t>
  </si>
  <si>
    <t>RP130SS160</t>
  </si>
  <si>
    <t>RP160SS60</t>
  </si>
  <si>
    <t>RP160SS70</t>
  </si>
  <si>
    <t>RP160SS90</t>
  </si>
  <si>
    <t>RP160SS120</t>
  </si>
  <si>
    <t>RP160SS140</t>
  </si>
  <si>
    <t>RP160SS160</t>
  </si>
  <si>
    <t>600х1150х22</t>
  </si>
  <si>
    <t>700х1150х22</t>
  </si>
  <si>
    <t>900х1150х22</t>
  </si>
  <si>
    <t>1200х1150х22</t>
  </si>
  <si>
    <t>1400х1150х22</t>
  </si>
  <si>
    <t>1600х1150х22</t>
  </si>
  <si>
    <t>600х1300х22</t>
  </si>
  <si>
    <t>700х1300х22</t>
  </si>
  <si>
    <t>900х1300х22</t>
  </si>
  <si>
    <t>1200х1300х22</t>
  </si>
  <si>
    <t>1400х1300х22</t>
  </si>
  <si>
    <t>1600х1300х22</t>
  </si>
  <si>
    <t>600х1600х22</t>
  </si>
  <si>
    <t>700х1600х22</t>
  </si>
  <si>
    <t>900х1600х22</t>
  </si>
  <si>
    <t>1200х1600х22</t>
  </si>
  <si>
    <t>1400х1600х22</t>
  </si>
  <si>
    <t>1600х1600х22</t>
  </si>
  <si>
    <t>RP115SG60</t>
  </si>
  <si>
    <t>RP115SG70</t>
  </si>
  <si>
    <t>RP115SG90</t>
  </si>
  <si>
    <t>RP115SG120</t>
  </si>
  <si>
    <t>RP115SG140</t>
  </si>
  <si>
    <t>RP130SG60</t>
  </si>
  <si>
    <t>RP130SG70</t>
  </si>
  <si>
    <t>RP130SG90</t>
  </si>
  <si>
    <t>RP130SG120</t>
  </si>
  <si>
    <t>RP130SG140</t>
  </si>
  <si>
    <t>RP160SG60</t>
  </si>
  <si>
    <t>RP160SG70</t>
  </si>
  <si>
    <t>RP160SG90</t>
  </si>
  <si>
    <t>RP160SG120</t>
  </si>
  <si>
    <t>RP160SG140</t>
  </si>
  <si>
    <t>Перегородки высотой 1150мм</t>
  </si>
  <si>
    <t>Перегородки высотой 1300мм</t>
  </si>
  <si>
    <t>Перегородки высотой 1600мм</t>
  </si>
  <si>
    <t>Столешницы для перегородок прямые</t>
  </si>
  <si>
    <t>Втулка соеденительная</t>
  </si>
  <si>
    <t>Элемент для соединения перегородок</t>
  </si>
  <si>
    <t>RPC115</t>
  </si>
  <si>
    <t>RPC130</t>
  </si>
  <si>
    <t>RPC160</t>
  </si>
  <si>
    <t>22х1150х22</t>
  </si>
  <si>
    <t>22х1300х22</t>
  </si>
  <si>
    <t>22х1600х22</t>
  </si>
  <si>
    <t>RBC-2</t>
  </si>
  <si>
    <t>1400х900х25</t>
  </si>
  <si>
    <t>1600х900х25</t>
  </si>
  <si>
    <t>1200х700х25</t>
  </si>
  <si>
    <t>1400х700х25</t>
  </si>
  <si>
    <t>1600х700х25</t>
  </si>
  <si>
    <t>900х600х16</t>
  </si>
  <si>
    <t>1200х600х16</t>
  </si>
  <si>
    <t>1400х600х16</t>
  </si>
  <si>
    <t>1400х900х16</t>
  </si>
  <si>
    <t xml:space="preserve">Перегородка </t>
  </si>
  <si>
    <t>Элемент крепления</t>
  </si>
  <si>
    <t>Столешница прямая</t>
  </si>
  <si>
    <t>Столешница угловая</t>
  </si>
  <si>
    <t>Цена:</t>
  </si>
  <si>
    <t>Кронштейн - опора</t>
  </si>
  <si>
    <t>Кронштейны для крепления перегородки к стене</t>
  </si>
  <si>
    <t>RBM-2</t>
  </si>
  <si>
    <t>RBO-2</t>
  </si>
  <si>
    <t>Алюминиевый профиль с пазами, комплектуется одной заглушкой.</t>
  </si>
  <si>
    <t>0,05</t>
  </si>
  <si>
    <t>0,15</t>
  </si>
  <si>
    <t>0,25</t>
  </si>
  <si>
    <t>0,0002</t>
  </si>
  <si>
    <t>0,002</t>
  </si>
  <si>
    <t>Перегородка из алюминиевого профиля с пазами. Низ и верх заполнены ЛДСП т.16 мм или 18 мм. в зависимости от цвета ЛДСП.</t>
  </si>
  <si>
    <t xml:space="preserve">              Верх 
 Низ</t>
  </si>
  <si>
    <t>Дуб Сонома светлый</t>
  </si>
  <si>
    <t>Серый</t>
  </si>
  <si>
    <t>Бук Тиара</t>
  </si>
  <si>
    <t>Дуб Сонома</t>
  </si>
  <si>
    <t>Х</t>
  </si>
  <si>
    <t>Стекло с матовыми полосками</t>
  </si>
  <si>
    <t>Заглушка для паза профиля</t>
  </si>
  <si>
    <t xml:space="preserve">Заглушка для паза профиля </t>
  </si>
  <si>
    <t>0,063</t>
  </si>
  <si>
    <t>0,073</t>
  </si>
  <si>
    <t>0,083</t>
  </si>
  <si>
    <t>0,105</t>
  </si>
  <si>
    <t>Перегородка комбинированная RP115SG140</t>
  </si>
  <si>
    <t>Перегородка комбинированная RP115SG60</t>
  </si>
  <si>
    <t>Тумба мобильная</t>
  </si>
  <si>
    <t>Элемент для соединения перегородок RPC115</t>
  </si>
  <si>
    <t>Перегородка глухая RP130SS140</t>
  </si>
  <si>
    <t>Перегородка глухая RP130SS90</t>
  </si>
  <si>
    <t>Элемент для соединения перегородок RPC130</t>
  </si>
  <si>
    <t>Перегородка комбинированная RP130SG140</t>
  </si>
  <si>
    <t xml:space="preserve">Тумба приставная </t>
  </si>
  <si>
    <t>Элемент для соединения перегородок RPC160</t>
  </si>
  <si>
    <t>Перегородка комбинированная</t>
  </si>
  <si>
    <t>Перегородка комбинированная RP160SG140</t>
  </si>
  <si>
    <t>S-1400</t>
  </si>
  <si>
    <t>Стол письменный S-1400</t>
  </si>
  <si>
    <t>Стол письменный</t>
  </si>
  <si>
    <t>Втулка соединительная</t>
  </si>
  <si>
    <t>Перегородка глухая RP130SS70</t>
  </si>
  <si>
    <t>Втулка соеденительная RBC-2 - 7шт.</t>
  </si>
  <si>
    <t>Втулка соеденительная RBC-2 - 10шт.</t>
  </si>
  <si>
    <t>Втулка соеденительная RBC-2 - 12шт.</t>
  </si>
  <si>
    <t>RP115SG80</t>
  </si>
  <si>
    <t>RP130SG80</t>
  </si>
  <si>
    <t>RP160SG80</t>
  </si>
  <si>
    <t>800х1150х22</t>
  </si>
  <si>
    <t>800х1300х22</t>
  </si>
  <si>
    <t>800х1600х22</t>
  </si>
  <si>
    <t>Перегородка из алюминиевого профиля с пазами. Низ заполнен ЛДСП т.16 мм или 18 мм. в зависимости от цвета ЛДСП. Верх - стекло т.4мм с матовыми полосками. Перегородка внизу имеет регулируемые опоры. Стекло поставляется в упаковке.</t>
  </si>
  <si>
    <t>Перегородка из алюминиевого профиля с пазами. Низ заполнен ЛДСП т.16 мм или 18 мм. в зависимости от цвета ЛДСП. Верх - стекло т.4мм с матовыми полосками. Стекло поставляется в упаковке.</t>
  </si>
  <si>
    <t>Наименование/Артикул</t>
  </si>
  <si>
    <t>Внимание! Продажа данной коллекции может осуществляться дилерами только при соблюдении правил Минимальных Розничных Цен! Для получения МРЦ необходимо поставить коэффициент наценки = 1,3 и скидку = 0%</t>
  </si>
  <si>
    <t>RPC-090</t>
  </si>
  <si>
    <t>RPC-115</t>
  </si>
  <si>
    <t>RPC-130</t>
  </si>
  <si>
    <t>RPC-160</t>
  </si>
  <si>
    <t>850х10х4,5</t>
  </si>
  <si>
    <t>1140х10х4,5</t>
  </si>
  <si>
    <t>1290х10х4,5</t>
  </si>
  <si>
    <t>1590х10х4,5</t>
  </si>
  <si>
    <t>RBO - 2</t>
  </si>
  <si>
    <t>RBS-900</t>
  </si>
  <si>
    <t>RBS-1200</t>
  </si>
  <si>
    <t>RBS-1400</t>
  </si>
  <si>
    <t>RBST 127</t>
  </si>
  <si>
    <t>RBST 147</t>
  </si>
  <si>
    <t>RBST 167</t>
  </si>
  <si>
    <t>RBSE-1400 (L,R)</t>
  </si>
  <si>
    <t>RBSE-1600 (L,R)</t>
  </si>
  <si>
    <t>Столешница из ЛДСП т.16мм, с кромкой ПВХ т.1мм по периметру, комплектуется уголками для крепления её в перегородки</t>
  </si>
  <si>
    <t>Столешница из ЛДСП т.25мм, с кромкой ПВХ т.2мм по периметру, комплектуется уголками для крепления её в перегородки</t>
  </si>
  <si>
    <t>Заглушка устанавливается в вертикальный и горизонтальный профиль перегородок. Заглушка устанавливается по желанию. Цена указана за упаковку с указанным метражом.</t>
  </si>
  <si>
    <t>80х11х6</t>
  </si>
  <si>
    <t>100х32х28</t>
  </si>
  <si>
    <t>Кронштейн-опора изготавливается из алюминиевого профиля. Комплектуется регулируемой опорой. Комплект из 2-х штук.</t>
  </si>
  <si>
    <t>RBCET-1490 (L,R)</t>
  </si>
  <si>
    <t>RBCET-1690 (L,R)</t>
  </si>
  <si>
    <t>RBCT-1490 (L,R)</t>
  </si>
  <si>
    <t>RBCT-1690 (L,R)</t>
  </si>
  <si>
    <t>RBST-127</t>
  </si>
  <si>
    <t>RBST-147</t>
  </si>
  <si>
    <t>RBST-167</t>
  </si>
  <si>
    <t>RBSE-1400 (L/R)</t>
  </si>
  <si>
    <t>RBSE-1600 (L/R)</t>
  </si>
  <si>
    <t>RBCT-1490 (L/R)</t>
  </si>
  <si>
    <t>RBCET-1690 (L/R)</t>
  </si>
  <si>
    <t>RBCET-1490 (L/R)</t>
  </si>
  <si>
    <t>RBCT-1690 (L/R)</t>
  </si>
  <si>
    <t>Столешница RBS-1400</t>
  </si>
  <si>
    <t>Столешница RBCT-1490 (L)</t>
  </si>
  <si>
    <t>Столешница RBCT-1490 (R)</t>
  </si>
  <si>
    <t>Столешница RBCET-1490 (L)</t>
  </si>
  <si>
    <t>Столешница RBCET-1490 (R)</t>
  </si>
  <si>
    <t>Столешницы для перегородок эргономичные</t>
  </si>
  <si>
    <t>Изготавливается из пластика матового цвета с отверстиями в цетнре для крепления винтом в пазе перегородок. 
Комплект из 2-х штук.</t>
  </si>
  <si>
    <t>Код</t>
  </si>
  <si>
    <t>00-07027475</t>
  </si>
  <si>
    <t>00-07027506</t>
  </si>
  <si>
    <t>00-07027514</t>
  </si>
  <si>
    <t>00-07027520</t>
  </si>
  <si>
    <t>00-07027530</t>
  </si>
  <si>
    <t>00-07021152</t>
  </si>
  <si>
    <t>00-07021153</t>
  </si>
  <si>
    <t>00-07021154</t>
  </si>
  <si>
    <t>00-07021155</t>
  </si>
  <si>
    <t>00-07021156</t>
  </si>
  <si>
    <t>00-07021157</t>
  </si>
  <si>
    <t>00-07021158</t>
  </si>
  <si>
    <t>00-07021159</t>
  </si>
  <si>
    <t>00-07021160</t>
  </si>
  <si>
    <t>00-07021161</t>
  </si>
  <si>
    <t>00-07021162</t>
  </si>
  <si>
    <t>00-07021163</t>
  </si>
  <si>
    <t>00-07020128</t>
  </si>
  <si>
    <t>00-07020129</t>
  </si>
  <si>
    <t>00-07020130</t>
  </si>
  <si>
    <t>00-07020131</t>
  </si>
  <si>
    <t>00-07021164</t>
  </si>
  <si>
    <t>00-07021165</t>
  </si>
  <si>
    <t>00-07012017</t>
  </si>
  <si>
    <t>00-07020888</t>
  </si>
  <si>
    <t>00-07012019</t>
  </si>
  <si>
    <t>00-07012020</t>
  </si>
  <si>
    <t>00-07012021</t>
  </si>
  <si>
    <t>00-07012023</t>
  </si>
  <si>
    <t>00-07012024</t>
  </si>
  <si>
    <t>00-07020794</t>
  </si>
  <si>
    <t>00-07012025</t>
  </si>
  <si>
    <t>00-07012026</t>
  </si>
  <si>
    <t>00-07027456</t>
  </si>
  <si>
    <t>00-07027495</t>
  </si>
  <si>
    <t>00-07027498</t>
  </si>
  <si>
    <t>00-07027502</t>
  </si>
  <si>
    <t>00-07011911</t>
  </si>
  <si>
    <t>00-07011912</t>
  </si>
  <si>
    <t>00-07011913</t>
  </si>
  <si>
    <t>00-07011908</t>
  </si>
  <si>
    <t>00-07011915</t>
  </si>
  <si>
    <t>00-07011909</t>
  </si>
  <si>
    <t>00-07026058</t>
  </si>
  <si>
    <t>00-07026059</t>
  </si>
  <si>
    <t>00-07026060</t>
  </si>
  <si>
    <t>00-07026061</t>
  </si>
  <si>
    <t>sk-01233970</t>
  </si>
  <si>
    <t>Схема креплений</t>
  </si>
  <si>
    <t xml:space="preserve">Кронштейн металический, покрытие краска в цвет серебро. 
1 шт в комплекте. </t>
  </si>
  <si>
    <t>Диспенсер</t>
  </si>
  <si>
    <t>ROV-02</t>
  </si>
  <si>
    <t>280х280х1000</t>
  </si>
  <si>
    <t>00-07059248</t>
  </si>
  <si>
    <t>Диспенсер  для жидких и гелеобразных антисептиков, изготовлен из стали с порошковым напылением. Активируется нажатием ногой на педаль. Подходит для бутылок объемом от 300 мл до 1 л, высотой от 180 до 300 мм. Внутренний размер ниши под бутылку: 87х97мм
Цвет: Белый, Серый, Черный</t>
  </si>
  <si>
    <t>360х22х29</t>
  </si>
  <si>
    <t>Крепление столешниц</t>
  </si>
  <si>
    <t>Размеры перегородок</t>
  </si>
  <si>
    <t>Изображение</t>
  </si>
  <si>
    <t>Картинка</t>
  </si>
  <si>
    <t>RP115SL60</t>
  </si>
  <si>
    <t>RP115SL70</t>
  </si>
  <si>
    <t>RP115SL90</t>
  </si>
  <si>
    <t>RP115SL120</t>
  </si>
  <si>
    <t>RP115SL140</t>
  </si>
  <si>
    <t>RP115SL160</t>
  </si>
  <si>
    <t>RP130SL60</t>
  </si>
  <si>
    <t>RP130SL70</t>
  </si>
  <si>
    <t>RP130SL90</t>
  </si>
  <si>
    <t>RP130SL120</t>
  </si>
  <si>
    <t>RP130SL140</t>
  </si>
  <si>
    <t>RP130SL160</t>
  </si>
  <si>
    <t>RP160SL60</t>
  </si>
  <si>
    <t>RP160SL70</t>
  </si>
  <si>
    <t>RP160SL90</t>
  </si>
  <si>
    <t>RP160SL120</t>
  </si>
  <si>
    <t>RP160SL140</t>
  </si>
  <si>
    <t>RP160SL160</t>
  </si>
  <si>
    <t>Перегородка с тканью</t>
  </si>
  <si>
    <t>00-07077604</t>
  </si>
  <si>
    <t>00-07077606</t>
  </si>
  <si>
    <t>00-07077608</t>
  </si>
  <si>
    <t>00-07077598</t>
  </si>
  <si>
    <t>00-07077600</t>
  </si>
  <si>
    <t>00-07077602</t>
  </si>
  <si>
    <t>00-07077616</t>
  </si>
  <si>
    <t>00-07077618</t>
  </si>
  <si>
    <t>00-07077620</t>
  </si>
  <si>
    <t>00-07077610</t>
  </si>
  <si>
    <t>00-07077612</t>
  </si>
  <si>
    <t>00-07077614</t>
  </si>
  <si>
    <t>00-07077628</t>
  </si>
  <si>
    <t>00-07077630</t>
  </si>
  <si>
    <t>00-07077622</t>
  </si>
  <si>
    <t>00-07077624</t>
  </si>
  <si>
    <t>00-07077626</t>
  </si>
  <si>
    <t>00-07077632</t>
  </si>
  <si>
    <t>Перегородка из алюминиевого профиля с пазами. Низ заполнен ЛДСП т.16 мм или 18 мм. в зависимости от цвета ЛДСП. Верх - вкладыш из ЛДСП т.16 в ткани. Перегородка внизу имеет регулируемые опоры.</t>
  </si>
  <si>
    <t>Перегородка из алюминиевого профиля с пазами. Низ заполнен ЛДСП т.16 мм или 18 мм. в зависимости от цвета ЛДСП. Верх - вкладыш из ЛДСП т.16мм в ткани. Перегородка внизу имеет регулируемые опоры.</t>
  </si>
  <si>
    <t>Стеклянные вставки</t>
  </si>
  <si>
    <r>
      <t xml:space="preserve">Цвета ткани: </t>
    </r>
    <r>
      <rPr>
        <i/>
        <sz val="10"/>
        <color indexed="8"/>
        <rFont val="Arial Cyr"/>
        <charset val="204"/>
      </rPr>
      <t xml:space="preserve">Синий С 06, Зеленый С30, Красный 26-22, </t>
    </r>
    <r>
      <rPr>
        <b/>
        <i/>
        <sz val="10"/>
        <color indexed="8"/>
        <rFont val="Arial Cyr"/>
        <charset val="204"/>
      </rPr>
      <t xml:space="preserve">
</t>
    </r>
    <r>
      <rPr>
        <i/>
        <sz val="10"/>
        <color indexed="8"/>
        <rFont val="Arial Cyr"/>
        <charset val="204"/>
      </rPr>
      <t>Bravo blue, Bravo grey, Tempo 8 (Зеленый), Tempo 7 (Синий), Tempo 10 (Серый), Tempo 9 (Графит)</t>
    </r>
  </si>
  <si>
    <t>Офисные перегородки "RAND"</t>
  </si>
  <si>
    <t>Цвета: Дуб Сонома светлый, Серый, Бук Тиара, 
Дуб Сонома, Белый</t>
  </si>
  <si>
    <t>00-07020864</t>
  </si>
  <si>
    <t>00-07020882</t>
  </si>
  <si>
    <t>00-07020180</t>
  </si>
  <si>
    <t>00-07020181</t>
  </si>
  <si>
    <t>00-07020884</t>
  </si>
  <si>
    <t>00-07020182</t>
  </si>
  <si>
    <t>00-07020183</t>
  </si>
  <si>
    <t>00-07017313</t>
  </si>
  <si>
    <t>00-07027450</t>
  </si>
  <si>
    <t>00-07027463</t>
  </si>
  <si>
    <t>00-07027489</t>
  </si>
  <si>
    <t>00-07101390</t>
  </si>
  <si>
    <t>SC-3M.1</t>
  </si>
  <si>
    <t>00-07125258</t>
  </si>
  <si>
    <t>XLC-4D.1A</t>
  </si>
  <si>
    <t>Тумба мобильная SC-3M.1</t>
  </si>
  <si>
    <t>Тумба приставная XLC-4D.1A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</si>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</sst>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_р_."/>
    <numFmt numFmtId="165" formatCode="0.000"/>
    <numFmt numFmtId="166" formatCode="0.0%"/>
  </numFmts>
  <fonts count="27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b/>
      <i/>
      <sz val="20"/>
      <name val="Arial Cyr"/>
      <charset val="204"/>
    </font>
    <font>
      <sz val="10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i/>
      <sz val="14"/>
      <name val="Arial Cyr"/>
      <charset val="204"/>
    </font>
    <font>
      <sz val="18"/>
      <name val="Arial Cyr"/>
      <charset val="204"/>
    </font>
    <font>
      <b/>
      <sz val="12"/>
      <name val="Arial CYR"/>
      <charset val="204"/>
    </font>
    <font>
      <b/>
      <i/>
      <sz val="10"/>
      <color indexed="8"/>
      <name val="Arial Cyr"/>
      <charset val="204"/>
    </font>
    <font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1"/>
      <color rgb="FF000000"/>
      <name val="Arial"/>
      <family val="2"/>
      <charset val="204"/>
    </font>
    <font>
      <b/>
      <i/>
      <sz val="10"/>
      <color theme="1"/>
      <name val="Arial Cyr"/>
      <charset val="204"/>
    </font>
    <font>
      <b/>
      <i/>
      <sz val="13"/>
      <color theme="1"/>
      <name val="Arial Cyr"/>
      <charset val="204"/>
    </font>
    <font>
      <b/>
      <sz val="11"/>
      <color rgb="FF000000"/>
      <name val="Arial"/>
      <family val="2"/>
      <charset val="1"/>
    </font>
    <font>
      <i/>
      <sz val="10"/>
      <color theme="1"/>
      <name val="Arial Cyr"/>
      <charset val="204"/>
    </font>
    <font>
      <b/>
      <i/>
      <sz val="14"/>
      <color theme="9" tint="-0.249977111117893"/>
      <name val="Arial Cyr"/>
      <charset val="204"/>
    </font>
    <font>
      <sz val="11"/>
      <color theme="1"/>
      <name val="Arial Cyr"/>
      <charset val="204"/>
    </font>
    <font>
      <b/>
      <i/>
      <sz val="12"/>
      <color rgb="FFFF000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/>
    <xf numFmtId="0" fontId="3" fillId="2" borderId="0" xfId="0" applyFont="1" applyFill="1" applyBorder="1"/>
    <xf numFmtId="0" fontId="5" fillId="0" borderId="0" xfId="0" applyFont="1" applyFill="1" applyAlignment="1">
      <alignment wrapText="1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4" fillId="0" borderId="0" xfId="0" applyFont="1" applyFill="1" applyAlignment="1" applyProtection="1">
      <alignment horizontal="left"/>
    </xf>
    <xf numFmtId="0" fontId="0" fillId="2" borderId="1" xfId="0" applyFill="1" applyBorder="1" applyAlignment="1"/>
    <xf numFmtId="0" fontId="5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/>
    </xf>
    <xf numFmtId="0" fontId="18" fillId="0" borderId="2" xfId="0" applyFont="1" applyBorder="1" applyAlignment="1">
      <alignment horizontal="center" vertical="center" wrapText="1"/>
    </xf>
    <xf numFmtId="0" fontId="3" fillId="2" borderId="4" xfId="0" applyFont="1" applyFill="1" applyBorder="1" applyAlignment="1"/>
    <xf numFmtId="4" fontId="0" fillId="2" borderId="5" xfId="0" applyNumberFormat="1" applyFill="1" applyBorder="1"/>
    <xf numFmtId="4" fontId="0" fillId="2" borderId="0" xfId="0" applyNumberFormat="1" applyFill="1"/>
    <xf numFmtId="4" fontId="0" fillId="2" borderId="0" xfId="0" applyNumberFormat="1" applyFill="1" applyBorder="1"/>
    <xf numFmtId="4" fontId="0" fillId="0" borderId="0" xfId="0" applyNumberFormat="1"/>
    <xf numFmtId="2" fontId="8" fillId="0" borderId="0" xfId="0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4" fontId="18" fillId="0" borderId="2" xfId="0" applyNumberFormat="1" applyFont="1" applyBorder="1" applyAlignment="1">
      <alignment horizontal="center" vertical="center" wrapText="1"/>
    </xf>
    <xf numFmtId="4" fontId="6" fillId="2" borderId="7" xfId="0" applyNumberFormat="1" applyFont="1" applyFill="1" applyBorder="1" applyAlignment="1">
      <alignment horizontal="center" vertical="center"/>
    </xf>
    <xf numFmtId="4" fontId="18" fillId="2" borderId="9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4" fontId="19" fillId="3" borderId="10" xfId="0" applyNumberFormat="1" applyFont="1" applyFill="1" applyBorder="1" applyAlignment="1">
      <alignment horizontal="center" vertical="center" wrapText="1"/>
    </xf>
    <xf numFmtId="4" fontId="6" fillId="2" borderId="11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/>
    </xf>
    <xf numFmtId="2" fontId="6" fillId="0" borderId="12" xfId="0" applyNumberFormat="1" applyFont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2" fontId="5" fillId="0" borderId="9" xfId="0" applyNumberFormat="1" applyFont="1" applyFill="1" applyBorder="1" applyAlignment="1">
      <alignment horizontal="center" vertical="center" wrapText="1"/>
    </xf>
    <xf numFmtId="4" fontId="5" fillId="0" borderId="9" xfId="0" applyNumberFormat="1" applyFont="1" applyFill="1" applyBorder="1" applyAlignment="1">
      <alignment horizontal="center" vertical="center" wrapText="1"/>
    </xf>
    <xf numFmtId="4" fontId="20" fillId="0" borderId="2" xfId="0" applyNumberFormat="1" applyFont="1" applyFill="1" applyBorder="1" applyAlignment="1">
      <alignment horizontal="center"/>
    </xf>
    <xf numFmtId="4" fontId="6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center" vertical="center"/>
    </xf>
    <xf numFmtId="0" fontId="3" fillId="2" borderId="9" xfId="0" applyFont="1" applyFill="1" applyBorder="1" applyAlignment="1"/>
    <xf numFmtId="0" fontId="0" fillId="0" borderId="8" xfId="0" applyBorder="1" applyAlignment="1">
      <alignment horizontal="center"/>
    </xf>
    <xf numFmtId="49" fontId="6" fillId="2" borderId="13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21" fillId="2" borderId="6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166" fontId="7" fillId="0" borderId="3" xfId="1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 wrapText="1"/>
    </xf>
    <xf numFmtId="2" fontId="6" fillId="2" borderId="12" xfId="0" applyNumberFormat="1" applyFont="1" applyFill="1" applyBorder="1" applyAlignment="1">
      <alignment horizontal="center" vertical="center"/>
    </xf>
    <xf numFmtId="165" fontId="18" fillId="0" borderId="2" xfId="0" applyNumberFormat="1" applyFont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 vertical="center"/>
    </xf>
    <xf numFmtId="2" fontId="6" fillId="2" borderId="4" xfId="0" applyNumberFormat="1" applyFont="1" applyFill="1" applyBorder="1" applyAlignment="1">
      <alignment horizontal="center" vertical="center"/>
    </xf>
    <xf numFmtId="2" fontId="6" fillId="2" borderId="7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165" fontId="6" fillId="2" borderId="2" xfId="0" applyNumberFormat="1" applyFont="1" applyFill="1" applyBorder="1" applyAlignment="1">
      <alignment horizontal="center" vertical="center"/>
    </xf>
    <xf numFmtId="165" fontId="6" fillId="2" borderId="7" xfId="0" applyNumberFormat="1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/>
    </xf>
    <xf numFmtId="4" fontId="6" fillId="2" borderId="2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5" fillId="2" borderId="1" xfId="0" applyFont="1" applyFill="1" applyBorder="1" applyAlignment="1"/>
    <xf numFmtId="0" fontId="10" fillId="2" borderId="6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0" fillId="0" borderId="0" xfId="0" applyBorder="1"/>
    <xf numFmtId="0" fontId="21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/>
    </xf>
    <xf numFmtId="0" fontId="14" fillId="0" borderId="18" xfId="0" applyFont="1" applyBorder="1"/>
    <xf numFmtId="0" fontId="14" fillId="0" borderId="19" xfId="0" applyFont="1" applyBorder="1"/>
    <xf numFmtId="0" fontId="14" fillId="0" borderId="21" xfId="0" applyFont="1" applyBorder="1"/>
    <xf numFmtId="0" fontId="14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9" fillId="2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" fontId="10" fillId="2" borderId="9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/>
    <xf numFmtId="0" fontId="5" fillId="2" borderId="0" xfId="0" applyFont="1" applyFill="1" applyBorder="1" applyAlignment="1">
      <alignment horizontal="right"/>
    </xf>
    <xf numFmtId="0" fontId="6" fillId="2" borderId="0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horizontal="center"/>
    </xf>
    <xf numFmtId="4" fontId="22" fillId="4" borderId="10" xfId="0" applyNumberFormat="1" applyFont="1" applyFill="1" applyBorder="1" applyAlignment="1">
      <alignment horizontal="center" vertical="center" wrapText="1"/>
    </xf>
    <xf numFmtId="4" fontId="22" fillId="4" borderId="11" xfId="0" applyNumberFormat="1" applyFont="1" applyFill="1" applyBorder="1" applyAlignment="1">
      <alignment horizontal="center" vertical="center" wrapText="1"/>
    </xf>
    <xf numFmtId="4" fontId="6" fillId="2" borderId="24" xfId="0" applyNumberFormat="1" applyFont="1" applyFill="1" applyBorder="1" applyAlignment="1">
      <alignment horizontal="center" vertical="center"/>
    </xf>
    <xf numFmtId="4" fontId="19" fillId="4" borderId="10" xfId="0" applyNumberFormat="1" applyFont="1" applyFill="1" applyBorder="1" applyAlignment="1">
      <alignment horizontal="center" vertical="center" wrapText="1"/>
    </xf>
    <xf numFmtId="4" fontId="19" fillId="4" borderId="11" xfId="0" applyNumberFormat="1" applyFont="1" applyFill="1" applyBorder="1" applyAlignment="1">
      <alignment horizontal="center" vertical="center" wrapText="1"/>
    </xf>
    <xf numFmtId="0" fontId="0" fillId="0" borderId="25" xfId="0" applyFill="1" applyBorder="1"/>
    <xf numFmtId="0" fontId="0" fillId="0" borderId="26" xfId="0" applyFill="1" applyBorder="1"/>
    <xf numFmtId="0" fontId="0" fillId="0" borderId="27" xfId="0" applyFill="1" applyBorder="1"/>
    <xf numFmtId="0" fontId="0" fillId="0" borderId="28" xfId="0" applyFill="1" applyBorder="1"/>
    <xf numFmtId="0" fontId="3" fillId="2" borderId="1" xfId="0" applyFont="1" applyFill="1" applyBorder="1" applyAlignment="1">
      <alignment horizontal="center"/>
    </xf>
    <xf numFmtId="4" fontId="22" fillId="4" borderId="24" xfId="0" applyNumberFormat="1" applyFont="1" applyFill="1" applyBorder="1" applyAlignment="1">
      <alignment horizontal="center" vertical="center" wrapText="1"/>
    </xf>
    <xf numFmtId="4" fontId="10" fillId="2" borderId="14" xfId="0" applyNumberFormat="1" applyFont="1" applyFill="1" applyBorder="1" applyAlignment="1">
      <alignment horizontal="center" vertical="center"/>
    </xf>
    <xf numFmtId="0" fontId="0" fillId="2" borderId="29" xfId="0" applyFill="1" applyBorder="1" applyAlignment="1">
      <alignment horizontal="center"/>
    </xf>
    <xf numFmtId="0" fontId="9" fillId="2" borderId="30" xfId="0" applyFont="1" applyFill="1" applyBorder="1" applyAlignment="1">
      <alignment horizontal="left" vertical="center"/>
    </xf>
    <xf numFmtId="0" fontId="9" fillId="2" borderId="31" xfId="0" applyFont="1" applyFill="1" applyBorder="1" applyAlignment="1">
      <alignment horizontal="left" vertical="center"/>
    </xf>
    <xf numFmtId="0" fontId="9" fillId="2" borderId="31" xfId="0" applyFont="1" applyFill="1" applyBorder="1" applyAlignment="1">
      <alignment vertical="center"/>
    </xf>
    <xf numFmtId="4" fontId="15" fillId="2" borderId="29" xfId="0" applyNumberFormat="1" applyFont="1" applyFill="1" applyBorder="1" applyAlignment="1">
      <alignment horizontal="center"/>
    </xf>
    <xf numFmtId="0" fontId="0" fillId="2" borderId="29" xfId="0" applyFill="1" applyBorder="1" applyAlignment="1"/>
    <xf numFmtId="0" fontId="9" fillId="2" borderId="32" xfId="0" applyFont="1" applyFill="1" applyBorder="1" applyAlignment="1">
      <alignment vertical="center"/>
    </xf>
    <xf numFmtId="0" fontId="3" fillId="2" borderId="29" xfId="0" applyFont="1" applyFill="1" applyBorder="1" applyAlignment="1">
      <alignment horizontal="center"/>
    </xf>
    <xf numFmtId="0" fontId="3" fillId="2" borderId="33" xfId="0" applyFont="1" applyFill="1" applyBorder="1" applyAlignment="1"/>
    <xf numFmtId="0" fontId="9" fillId="2" borderId="10" xfId="0" applyFont="1" applyFill="1" applyBorder="1" applyAlignment="1">
      <alignment horizontal="left" vertical="center"/>
    </xf>
    <xf numFmtId="4" fontId="19" fillId="4" borderId="34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vertical="center"/>
    </xf>
    <xf numFmtId="4" fontId="19" fillId="4" borderId="35" xfId="0" applyNumberFormat="1" applyFont="1" applyFill="1" applyBorder="1" applyAlignment="1">
      <alignment horizontal="center" vertical="center" wrapText="1"/>
    </xf>
    <xf numFmtId="4" fontId="6" fillId="2" borderId="35" xfId="0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9" fillId="0" borderId="11" xfId="0" applyFont="1" applyFill="1" applyBorder="1" applyAlignment="1">
      <alignment vertical="center"/>
    </xf>
    <xf numFmtId="0" fontId="5" fillId="2" borderId="4" xfId="0" applyFont="1" applyFill="1" applyBorder="1" applyAlignment="1">
      <alignment horizontal="right"/>
    </xf>
    <xf numFmtId="4" fontId="5" fillId="2" borderId="12" xfId="0" applyNumberFormat="1" applyFont="1" applyFill="1" applyBorder="1" applyAlignment="1"/>
    <xf numFmtId="0" fontId="9" fillId="0" borderId="24" xfId="0" applyFont="1" applyFill="1" applyBorder="1" applyAlignment="1">
      <alignment vertical="center"/>
    </xf>
    <xf numFmtId="4" fontId="6" fillId="2" borderId="36" xfId="0" applyNumberFormat="1" applyFont="1" applyFill="1" applyBorder="1" applyAlignment="1">
      <alignment horizontal="center" vertical="center"/>
    </xf>
    <xf numFmtId="49" fontId="6" fillId="2" borderId="8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2" fontId="6" fillId="2" borderId="2" xfId="0" applyNumberFormat="1" applyFont="1" applyFill="1" applyBorder="1" applyAlignment="1">
      <alignment horizontal="center" vertical="center"/>
    </xf>
    <xf numFmtId="4" fontId="6" fillId="2" borderId="9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" fontId="23" fillId="0" borderId="10" xfId="0" applyNumberFormat="1" applyFont="1" applyFill="1" applyBorder="1" applyAlignment="1">
      <alignment horizontal="center" vertical="center"/>
    </xf>
    <xf numFmtId="4" fontId="23" fillId="0" borderId="1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/>
    <xf numFmtId="4" fontId="18" fillId="2" borderId="2" xfId="0" applyNumberFormat="1" applyFont="1" applyFill="1" applyBorder="1" applyAlignment="1">
      <alignment horizontal="center" vertical="center"/>
    </xf>
    <xf numFmtId="4" fontId="0" fillId="0" borderId="0" xfId="0" applyNumberFormat="1" applyFill="1"/>
    <xf numFmtId="4" fontId="5" fillId="0" borderId="0" xfId="0" applyNumberFormat="1" applyFont="1" applyFill="1" applyAlignment="1">
      <alignment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4" fontId="20" fillId="0" borderId="34" xfId="0" applyNumberFormat="1" applyFont="1" applyFill="1" applyBorder="1" applyAlignment="1">
      <alignment horizontal="center" vertical="center"/>
    </xf>
    <xf numFmtId="4" fontId="20" fillId="0" borderId="37" xfId="0" applyNumberFormat="1" applyFont="1" applyFill="1" applyBorder="1" applyAlignment="1">
      <alignment horizontal="center" vertical="center"/>
    </xf>
    <xf numFmtId="4" fontId="20" fillId="0" borderId="35" xfId="0" applyNumberFormat="1" applyFont="1" applyFill="1" applyBorder="1" applyAlignment="1">
      <alignment horizontal="center" vertical="center"/>
    </xf>
    <xf numFmtId="4" fontId="20" fillId="0" borderId="38" xfId="0" applyNumberFormat="1" applyFont="1" applyFill="1" applyBorder="1" applyAlignment="1">
      <alignment horizontal="center" vertical="center"/>
    </xf>
    <xf numFmtId="2" fontId="11" fillId="0" borderId="9" xfId="0" applyNumberFormat="1" applyFont="1" applyFill="1" applyBorder="1" applyAlignment="1" applyProtection="1">
      <alignment horizontal="center" wrapText="1"/>
      <protection hidden="1"/>
    </xf>
    <xf numFmtId="4" fontId="23" fillId="0" borderId="24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/>
    </xf>
    <xf numFmtId="164" fontId="24" fillId="2" borderId="6" xfId="0" applyNumberFormat="1" applyFont="1" applyFill="1" applyBorder="1" applyAlignment="1">
      <alignment vertical="center"/>
    </xf>
    <xf numFmtId="164" fontId="24" fillId="2" borderId="15" xfId="0" applyNumberFormat="1" applyFont="1" applyFill="1" applyBorder="1" applyAlignment="1">
      <alignment vertical="center"/>
    </xf>
    <xf numFmtId="164" fontId="24" fillId="2" borderId="5" xfId="0" applyNumberFormat="1" applyFont="1" applyFill="1" applyBorder="1" applyAlignment="1">
      <alignment vertical="center"/>
    </xf>
    <xf numFmtId="164" fontId="24" fillId="2" borderId="4" xfId="0" applyNumberFormat="1" applyFont="1" applyFill="1" applyBorder="1" applyAlignment="1">
      <alignment vertical="center"/>
    </xf>
    <xf numFmtId="164" fontId="24" fillId="2" borderId="12" xfId="0" applyNumberFormat="1" applyFont="1" applyFill="1" applyBorder="1" applyAlignment="1">
      <alignment vertical="center"/>
    </xf>
    <xf numFmtId="164" fontId="24" fillId="2" borderId="33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center" vertical="center" wrapText="1"/>
    </xf>
    <xf numFmtId="9" fontId="1" fillId="0" borderId="0" xfId="1" applyFont="1" applyFill="1" applyAlignment="1" applyProtection="1">
      <alignment horizontal="right"/>
    </xf>
    <xf numFmtId="2" fontId="0" fillId="0" borderId="0" xfId="1" applyNumberFormat="1" applyFont="1"/>
    <xf numFmtId="9" fontId="0" fillId="0" borderId="0" xfId="1" applyFont="1"/>
    <xf numFmtId="0" fontId="5" fillId="0" borderId="0" xfId="1" applyNumberFormat="1" applyFont="1" applyFill="1" applyAlignment="1"/>
    <xf numFmtId="0" fontId="6" fillId="2" borderId="8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25" fillId="0" borderId="9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3" fillId="2" borderId="15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8" fillId="0" borderId="9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left" vertical="center" wrapText="1"/>
    </xf>
    <xf numFmtId="0" fontId="20" fillId="2" borderId="12" xfId="0" applyFont="1" applyFill="1" applyBorder="1" applyAlignment="1">
      <alignment horizontal="left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left" vertical="center" wrapText="1"/>
    </xf>
    <xf numFmtId="0" fontId="20" fillId="2" borderId="33" xfId="0" applyFont="1" applyFill="1" applyBorder="1" applyAlignment="1">
      <alignment horizontal="left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3" fillId="2" borderId="5" xfId="0" applyFont="1" applyFill="1" applyBorder="1" applyAlignment="1">
      <alignment horizontal="right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164" fontId="24" fillId="2" borderId="39" xfId="0" applyNumberFormat="1" applyFont="1" applyFill="1" applyBorder="1" applyAlignment="1">
      <alignment horizontal="center" vertical="center"/>
    </xf>
    <xf numFmtId="164" fontId="24" fillId="2" borderId="40" xfId="0" applyNumberFormat="1" applyFont="1" applyFill="1" applyBorder="1" applyAlignment="1">
      <alignment horizontal="center" vertical="center"/>
    </xf>
    <xf numFmtId="164" fontId="24" fillId="2" borderId="41" xfId="0" applyNumberFormat="1" applyFont="1" applyFill="1" applyBorder="1" applyAlignment="1">
      <alignment horizontal="center" vertical="center"/>
    </xf>
    <xf numFmtId="164" fontId="24" fillId="2" borderId="42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9" fillId="2" borderId="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top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14.jpeg"/><Relationship Id="rId7" Type="http://schemas.openxmlformats.org/officeDocument/2006/relationships/image" Target="../media/image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5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4.png"/><Relationship Id="rId2" Type="http://schemas.openxmlformats.org/officeDocument/2006/relationships/image" Target="../media/image18.jpeg"/><Relationship Id="rId1" Type="http://schemas.openxmlformats.org/officeDocument/2006/relationships/image" Target="../media/image12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png"/><Relationship Id="rId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6</xdr:row>
      <xdr:rowOff>238125</xdr:rowOff>
    </xdr:from>
    <xdr:to>
      <xdr:col>0</xdr:col>
      <xdr:colOff>1676400</xdr:colOff>
      <xdr:row>9</xdr:row>
      <xdr:rowOff>123825</xdr:rowOff>
    </xdr:to>
    <xdr:pic>
      <xdr:nvPicPr>
        <xdr:cNvPr id="2832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667125"/>
          <a:ext cx="11049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</xdr:row>
      <xdr:rowOff>466725</xdr:rowOff>
    </xdr:from>
    <xdr:to>
      <xdr:col>0</xdr:col>
      <xdr:colOff>1628775</xdr:colOff>
      <xdr:row>16</xdr:row>
      <xdr:rowOff>295275</xdr:rowOff>
    </xdr:to>
    <xdr:pic>
      <xdr:nvPicPr>
        <xdr:cNvPr id="28321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953375"/>
          <a:ext cx="11430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19</xdr:row>
      <xdr:rowOff>619125</xdr:rowOff>
    </xdr:from>
    <xdr:to>
      <xdr:col>0</xdr:col>
      <xdr:colOff>1733550</xdr:colOff>
      <xdr:row>24</xdr:row>
      <xdr:rowOff>238125</xdr:rowOff>
    </xdr:to>
    <xdr:pic>
      <xdr:nvPicPr>
        <xdr:cNvPr id="28322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2239625"/>
          <a:ext cx="1266825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291353</xdr:colOff>
      <xdr:row>0</xdr:row>
      <xdr:rowOff>19050</xdr:rowOff>
    </xdr:from>
    <xdr:to>
      <xdr:col>6</xdr:col>
      <xdr:colOff>1028700</xdr:colOff>
      <xdr:row>1</xdr:row>
      <xdr:rowOff>9525</xdr:rowOff>
    </xdr:to>
    <xdr:pic>
      <xdr:nvPicPr>
        <xdr:cNvPr id="28323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735" y="19050"/>
          <a:ext cx="7729818" cy="1536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100853</xdr:colOff>
      <xdr:row>0</xdr:row>
      <xdr:rowOff>56030</xdr:rowOff>
    </xdr:from>
    <xdr:to>
      <xdr:col>1</xdr:col>
      <xdr:colOff>220196</xdr:colOff>
      <xdr:row>0</xdr:row>
      <xdr:rowOff>1541930</xdr:rowOff>
    </xdr:to>
    <xdr:pic>
      <xdr:nvPicPr>
        <xdr:cNvPr id="6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56030"/>
          <a:ext cx="237172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133350</xdr:rowOff>
    </xdr:from>
    <xdr:to>
      <xdr:col>0</xdr:col>
      <xdr:colOff>1676400</xdr:colOff>
      <xdr:row>7</xdr:row>
      <xdr:rowOff>85725</xdr:rowOff>
    </xdr:to>
    <xdr:pic>
      <xdr:nvPicPr>
        <xdr:cNvPr id="2731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219450"/>
          <a:ext cx="1114425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11</xdr:row>
      <xdr:rowOff>85725</xdr:rowOff>
    </xdr:from>
    <xdr:to>
      <xdr:col>0</xdr:col>
      <xdr:colOff>1676400</xdr:colOff>
      <xdr:row>14</xdr:row>
      <xdr:rowOff>533400</xdr:rowOff>
    </xdr:to>
    <xdr:pic>
      <xdr:nvPicPr>
        <xdr:cNvPr id="2732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953375"/>
          <a:ext cx="1219200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17</xdr:row>
      <xdr:rowOff>514350</xdr:rowOff>
    </xdr:from>
    <xdr:to>
      <xdr:col>0</xdr:col>
      <xdr:colOff>1790700</xdr:colOff>
      <xdr:row>22</xdr:row>
      <xdr:rowOff>133350</xdr:rowOff>
    </xdr:to>
    <xdr:pic>
      <xdr:nvPicPr>
        <xdr:cNvPr id="27321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2249150"/>
          <a:ext cx="1390650" cy="323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493059</xdr:colOff>
      <xdr:row>0</xdr:row>
      <xdr:rowOff>19050</xdr:rowOff>
    </xdr:from>
    <xdr:to>
      <xdr:col>6</xdr:col>
      <xdr:colOff>1028700</xdr:colOff>
      <xdr:row>1</xdr:row>
      <xdr:rowOff>0</xdr:rowOff>
    </xdr:to>
    <xdr:pic>
      <xdr:nvPicPr>
        <xdr:cNvPr id="27322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5441" y="19050"/>
          <a:ext cx="7528112" cy="1538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123264</xdr:colOff>
      <xdr:row>0</xdr:row>
      <xdr:rowOff>56030</xdr:rowOff>
    </xdr:from>
    <xdr:to>
      <xdr:col>1</xdr:col>
      <xdr:colOff>459441</xdr:colOff>
      <xdr:row>0</xdr:row>
      <xdr:rowOff>1541930</xdr:rowOff>
    </xdr:to>
    <xdr:pic>
      <xdr:nvPicPr>
        <xdr:cNvPr id="6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56030"/>
          <a:ext cx="258855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4</xdr:row>
      <xdr:rowOff>381000</xdr:rowOff>
    </xdr:from>
    <xdr:to>
      <xdr:col>0</xdr:col>
      <xdr:colOff>1704975</xdr:colOff>
      <xdr:row>9</xdr:row>
      <xdr:rowOff>0</xdr:rowOff>
    </xdr:to>
    <xdr:pic>
      <xdr:nvPicPr>
        <xdr:cNvPr id="3490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74" t="7442" r="26482" b="6905"/>
        <a:stretch>
          <a:fillRect/>
        </a:stretch>
      </xdr:blipFill>
      <xdr:spPr bwMode="auto">
        <a:xfrm>
          <a:off x="628650" y="3152775"/>
          <a:ext cx="10763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11</xdr:row>
      <xdr:rowOff>266700</xdr:rowOff>
    </xdr:from>
    <xdr:to>
      <xdr:col>0</xdr:col>
      <xdr:colOff>1724025</xdr:colOff>
      <xdr:row>16</xdr:row>
      <xdr:rowOff>314325</xdr:rowOff>
    </xdr:to>
    <xdr:pic>
      <xdr:nvPicPr>
        <xdr:cNvPr id="34910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8" t="14882" r="30467" b="12675"/>
        <a:stretch>
          <a:fillRect/>
        </a:stretch>
      </xdr:blipFill>
      <xdr:spPr bwMode="auto">
        <a:xfrm>
          <a:off x="571500" y="6229350"/>
          <a:ext cx="115252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18</xdr:row>
      <xdr:rowOff>171450</xdr:rowOff>
    </xdr:from>
    <xdr:to>
      <xdr:col>0</xdr:col>
      <xdr:colOff>1743075</xdr:colOff>
      <xdr:row>23</xdr:row>
      <xdr:rowOff>247650</xdr:rowOff>
    </xdr:to>
    <xdr:pic>
      <xdr:nvPicPr>
        <xdr:cNvPr id="34911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23" t="11012" r="33260" b="13087"/>
        <a:stretch>
          <a:fillRect/>
        </a:stretch>
      </xdr:blipFill>
      <xdr:spPr bwMode="auto">
        <a:xfrm>
          <a:off x="638175" y="9096375"/>
          <a:ext cx="1104900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997324</xdr:colOff>
      <xdr:row>0</xdr:row>
      <xdr:rowOff>38100</xdr:rowOff>
    </xdr:from>
    <xdr:to>
      <xdr:col>6</xdr:col>
      <xdr:colOff>1028700</xdr:colOff>
      <xdr:row>0</xdr:row>
      <xdr:rowOff>1571625</xdr:rowOff>
    </xdr:to>
    <xdr:pic>
      <xdr:nvPicPr>
        <xdr:cNvPr id="34912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06" y="38100"/>
          <a:ext cx="702384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885265</xdr:colOff>
      <xdr:row>0</xdr:row>
      <xdr:rowOff>1485900</xdr:rowOff>
    </xdr:to>
    <xdr:pic>
      <xdr:nvPicPr>
        <xdr:cNvPr id="7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37647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228600</xdr:rowOff>
    </xdr:from>
    <xdr:to>
      <xdr:col>0</xdr:col>
      <xdr:colOff>142875</xdr:colOff>
      <xdr:row>7</xdr:row>
      <xdr:rowOff>228600</xdr:rowOff>
    </xdr:to>
    <xdr:pic>
      <xdr:nvPicPr>
        <xdr:cNvPr id="36888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9056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</xdr:row>
      <xdr:rowOff>933450</xdr:rowOff>
    </xdr:from>
    <xdr:to>
      <xdr:col>0</xdr:col>
      <xdr:colOff>2076450</xdr:colOff>
      <xdr:row>4</xdr:row>
      <xdr:rowOff>1000125</xdr:rowOff>
    </xdr:to>
    <xdr:pic>
      <xdr:nvPicPr>
        <xdr:cNvPr id="3688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28975"/>
          <a:ext cx="19716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914400</xdr:rowOff>
    </xdr:from>
    <xdr:to>
      <xdr:col>0</xdr:col>
      <xdr:colOff>2085975</xdr:colOff>
      <xdr:row>7</xdr:row>
      <xdr:rowOff>990600</xdr:rowOff>
    </xdr:to>
    <xdr:pic>
      <xdr:nvPicPr>
        <xdr:cNvPr id="36890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496050"/>
          <a:ext cx="1943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590550</xdr:rowOff>
    </xdr:from>
    <xdr:to>
      <xdr:col>0</xdr:col>
      <xdr:colOff>2028825</xdr:colOff>
      <xdr:row>11</xdr:row>
      <xdr:rowOff>542925</xdr:rowOff>
    </xdr:to>
    <xdr:pic>
      <xdr:nvPicPr>
        <xdr:cNvPr id="36891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705975"/>
          <a:ext cx="18669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</xdr:row>
      <xdr:rowOff>438150</xdr:rowOff>
    </xdr:from>
    <xdr:to>
      <xdr:col>0</xdr:col>
      <xdr:colOff>2124075</xdr:colOff>
      <xdr:row>13</xdr:row>
      <xdr:rowOff>581025</xdr:rowOff>
    </xdr:to>
    <xdr:pic>
      <xdr:nvPicPr>
        <xdr:cNvPr id="36892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2201525"/>
          <a:ext cx="1971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14</xdr:row>
      <xdr:rowOff>333375</xdr:rowOff>
    </xdr:from>
    <xdr:to>
      <xdr:col>0</xdr:col>
      <xdr:colOff>2152650</xdr:colOff>
      <xdr:row>15</xdr:row>
      <xdr:rowOff>666750</xdr:rowOff>
    </xdr:to>
    <xdr:pic>
      <xdr:nvPicPr>
        <xdr:cNvPr id="36893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420850"/>
          <a:ext cx="1971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0</xdr:row>
      <xdr:rowOff>19050</xdr:rowOff>
    </xdr:from>
    <xdr:to>
      <xdr:col>6</xdr:col>
      <xdr:colOff>1038225</xdr:colOff>
      <xdr:row>1</xdr:row>
      <xdr:rowOff>0</xdr:rowOff>
    </xdr:to>
    <xdr:pic>
      <xdr:nvPicPr>
        <xdr:cNvPr id="36894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3382" y="19050"/>
          <a:ext cx="7649696" cy="1538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324971</xdr:colOff>
      <xdr:row>0</xdr:row>
      <xdr:rowOff>1485900</xdr:rowOff>
    </xdr:to>
    <xdr:pic>
      <xdr:nvPicPr>
        <xdr:cNvPr id="9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77353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0</xdr:rowOff>
    </xdr:from>
    <xdr:to>
      <xdr:col>0</xdr:col>
      <xdr:colOff>142875</xdr:colOff>
      <xdr:row>7</xdr:row>
      <xdr:rowOff>0</xdr:rowOff>
    </xdr:to>
    <xdr:pic>
      <xdr:nvPicPr>
        <xdr:cNvPr id="36132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7245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16</xdr:row>
      <xdr:rowOff>76200</xdr:rowOff>
    </xdr:from>
    <xdr:to>
      <xdr:col>0</xdr:col>
      <xdr:colOff>2886075</xdr:colOff>
      <xdr:row>16</xdr:row>
      <xdr:rowOff>1428750</xdr:rowOff>
    </xdr:to>
    <xdr:pic>
      <xdr:nvPicPr>
        <xdr:cNvPr id="36133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9" t="15292" r="6750" b="2734"/>
        <a:stretch>
          <a:fillRect/>
        </a:stretch>
      </xdr:blipFill>
      <xdr:spPr bwMode="auto">
        <a:xfrm>
          <a:off x="1000125" y="12753975"/>
          <a:ext cx="18859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16</xdr:row>
      <xdr:rowOff>1362075</xdr:rowOff>
    </xdr:from>
    <xdr:to>
      <xdr:col>0</xdr:col>
      <xdr:colOff>1857375</xdr:colOff>
      <xdr:row>16</xdr:row>
      <xdr:rowOff>2095500</xdr:rowOff>
    </xdr:to>
    <xdr:pic>
      <xdr:nvPicPr>
        <xdr:cNvPr id="3613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2" t="2834" r="11874" b="4771"/>
        <a:stretch>
          <a:fillRect/>
        </a:stretch>
      </xdr:blipFill>
      <xdr:spPr bwMode="auto">
        <a:xfrm>
          <a:off x="1000125" y="14039850"/>
          <a:ext cx="857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1495425</xdr:colOff>
      <xdr:row>5</xdr:row>
      <xdr:rowOff>85725</xdr:rowOff>
    </xdr:from>
    <xdr:to>
      <xdr:col>0</xdr:col>
      <xdr:colOff>2133600</xdr:colOff>
      <xdr:row>7</xdr:row>
      <xdr:rowOff>514350</xdr:rowOff>
    </xdr:to>
    <xdr:pic>
      <xdr:nvPicPr>
        <xdr:cNvPr id="36135" name="Рисунок 1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4552950"/>
          <a:ext cx="6381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504265</xdr:colOff>
      <xdr:row>18</xdr:row>
      <xdr:rowOff>750794</xdr:rowOff>
    </xdr:from>
    <xdr:to>
      <xdr:col>0</xdr:col>
      <xdr:colOff>2711825</xdr:colOff>
      <xdr:row>18</xdr:row>
      <xdr:rowOff>2364441</xdr:rowOff>
    </xdr:to>
    <xdr:cxnSp macro="">
      <xdr:nvCxnSpPr>
        <xdr:cNvPr id="22" name="Прямая со стрелкой 21">
          <a:extLst/>
        </xdr:cNvPr>
        <xdr:cNvCxnSpPr/>
      </xdr:nvCxnSpPr>
      <xdr:spPr>
        <a:xfrm flipH="1">
          <a:off x="504265" y="13559118"/>
          <a:ext cx="2207560" cy="161364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1304925</xdr:colOff>
      <xdr:row>9</xdr:row>
      <xdr:rowOff>28575</xdr:rowOff>
    </xdr:from>
    <xdr:to>
      <xdr:col>0</xdr:col>
      <xdr:colOff>2276475</xdr:colOff>
      <xdr:row>12</xdr:row>
      <xdr:rowOff>352425</xdr:rowOff>
    </xdr:to>
    <xdr:pic>
      <xdr:nvPicPr>
        <xdr:cNvPr id="36137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572250"/>
          <a:ext cx="9715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2105025</xdr:colOff>
      <xdr:row>18</xdr:row>
      <xdr:rowOff>209550</xdr:rowOff>
    </xdr:from>
    <xdr:to>
      <xdr:col>0</xdr:col>
      <xdr:colOff>3486150</xdr:colOff>
      <xdr:row>18</xdr:row>
      <xdr:rowOff>1095375</xdr:rowOff>
    </xdr:to>
    <xdr:pic>
      <xdr:nvPicPr>
        <xdr:cNvPr id="36138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15249525"/>
          <a:ext cx="13811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66675</xdr:rowOff>
    </xdr:from>
    <xdr:to>
      <xdr:col>0</xdr:col>
      <xdr:colOff>1400175</xdr:colOff>
      <xdr:row>18</xdr:row>
      <xdr:rowOff>2486025</xdr:rowOff>
    </xdr:to>
    <xdr:pic>
      <xdr:nvPicPr>
        <xdr:cNvPr id="36139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106650"/>
          <a:ext cx="12954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1277471</xdr:colOff>
      <xdr:row>18</xdr:row>
      <xdr:rowOff>739588</xdr:rowOff>
    </xdr:from>
    <xdr:to>
      <xdr:col>0</xdr:col>
      <xdr:colOff>2723029</xdr:colOff>
      <xdr:row>18</xdr:row>
      <xdr:rowOff>1916205</xdr:rowOff>
    </xdr:to>
    <xdr:cxnSp macro="">
      <xdr:nvCxnSpPr>
        <xdr:cNvPr id="15" name="Прямая со стрелкой 14">
          <a:extLst/>
        </xdr:cNvPr>
        <xdr:cNvCxnSpPr/>
      </xdr:nvCxnSpPr>
      <xdr:spPr>
        <a:xfrm flipH="1">
          <a:off x="1277471" y="13547912"/>
          <a:ext cx="1445558" cy="117661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66675</xdr:colOff>
      <xdr:row>14</xdr:row>
      <xdr:rowOff>333375</xdr:rowOff>
    </xdr:from>
    <xdr:to>
      <xdr:col>0</xdr:col>
      <xdr:colOff>2695575</xdr:colOff>
      <xdr:row>14</xdr:row>
      <xdr:rowOff>2562225</xdr:rowOff>
    </xdr:to>
    <xdr:pic>
      <xdr:nvPicPr>
        <xdr:cNvPr id="36141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782050"/>
          <a:ext cx="26289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1531938</xdr:colOff>
      <xdr:row>14</xdr:row>
      <xdr:rowOff>395287</xdr:rowOff>
    </xdr:from>
    <xdr:to>
      <xdr:col>0</xdr:col>
      <xdr:colOff>2825750</xdr:colOff>
      <xdr:row>14</xdr:row>
      <xdr:rowOff>673101</xdr:rowOff>
    </xdr:to>
    <xdr:cxnSp macro="">
      <xdr:nvCxnSpPr>
        <xdr:cNvPr id="18" name="Прямая со стрелкой 17">
          <a:extLst/>
        </xdr:cNvPr>
        <xdr:cNvCxnSpPr/>
      </xdr:nvCxnSpPr>
      <xdr:spPr>
        <a:xfrm>
          <a:off x="1531938" y="6635750"/>
          <a:ext cx="1293812" cy="277814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563563</xdr:colOff>
      <xdr:row>14</xdr:row>
      <xdr:rowOff>2493962</xdr:rowOff>
    </xdr:from>
    <xdr:to>
      <xdr:col>0</xdr:col>
      <xdr:colOff>1246188</xdr:colOff>
      <xdr:row>14</xdr:row>
      <xdr:rowOff>3160712</xdr:rowOff>
    </xdr:to>
    <xdr:cxnSp macro="">
      <xdr:nvCxnSpPr>
        <xdr:cNvPr id="23" name="Прямая со стрелкой 22">
          <a:extLst/>
        </xdr:cNvPr>
        <xdr:cNvCxnSpPr/>
      </xdr:nvCxnSpPr>
      <xdr:spPr>
        <a:xfrm flipH="1">
          <a:off x="563563" y="8715375"/>
          <a:ext cx="682625" cy="66675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14</xdr:row>
      <xdr:rowOff>2819400</xdr:rowOff>
    </xdr:from>
    <xdr:to>
      <xdr:col>0</xdr:col>
      <xdr:colOff>1714500</xdr:colOff>
      <xdr:row>14</xdr:row>
      <xdr:rowOff>3990975</xdr:rowOff>
    </xdr:to>
    <xdr:pic>
      <xdr:nvPicPr>
        <xdr:cNvPr id="36144" name="Рисунок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075"/>
          <a:ext cx="1714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2781300</xdr:colOff>
      <xdr:row>13</xdr:row>
      <xdr:rowOff>190500</xdr:rowOff>
    </xdr:from>
    <xdr:to>
      <xdr:col>0</xdr:col>
      <xdr:colOff>3667125</xdr:colOff>
      <xdr:row>14</xdr:row>
      <xdr:rowOff>1628775</xdr:rowOff>
    </xdr:to>
    <xdr:pic>
      <xdr:nvPicPr>
        <xdr:cNvPr id="36145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8448675"/>
          <a:ext cx="8858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1533525</xdr:colOff>
      <xdr:row>3</xdr:row>
      <xdr:rowOff>38100</xdr:rowOff>
    </xdr:from>
    <xdr:to>
      <xdr:col>0</xdr:col>
      <xdr:colOff>2266950</xdr:colOff>
      <xdr:row>3</xdr:row>
      <xdr:rowOff>1866900</xdr:rowOff>
    </xdr:to>
    <xdr:pic>
      <xdr:nvPicPr>
        <xdr:cNvPr id="36146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276475"/>
          <a:ext cx="7334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3025588</xdr:colOff>
      <xdr:row>0</xdr:row>
      <xdr:rowOff>0</xdr:rowOff>
    </xdr:from>
    <xdr:to>
      <xdr:col>7</xdr:col>
      <xdr:colOff>19050</xdr:colOff>
      <xdr:row>0</xdr:row>
      <xdr:rowOff>1533525</xdr:rowOff>
    </xdr:to>
    <xdr:pic>
      <xdr:nvPicPr>
        <xdr:cNvPr id="36147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8" y="0"/>
          <a:ext cx="7213227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56029</xdr:colOff>
      <xdr:row>0</xdr:row>
      <xdr:rowOff>56030</xdr:rowOff>
    </xdr:from>
    <xdr:to>
      <xdr:col>0</xdr:col>
      <xdr:colOff>3025588</xdr:colOff>
      <xdr:row>0</xdr:row>
      <xdr:rowOff>1541930</xdr:rowOff>
    </xdr:to>
    <xdr:pic>
      <xdr:nvPicPr>
        <xdr:cNvPr id="20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56030"/>
          <a:ext cx="2969559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3</xdr:row>
      <xdr:rowOff>19050</xdr:rowOff>
    </xdr:from>
    <xdr:to>
      <xdr:col>0</xdr:col>
      <xdr:colOff>4152900</xdr:colOff>
      <xdr:row>18</xdr:row>
      <xdr:rowOff>28575</xdr:rowOff>
    </xdr:to>
    <xdr:pic>
      <xdr:nvPicPr>
        <xdr:cNvPr id="32330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066925"/>
          <a:ext cx="36099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56</xdr:row>
      <xdr:rowOff>66675</xdr:rowOff>
    </xdr:from>
    <xdr:to>
      <xdr:col>0</xdr:col>
      <xdr:colOff>4343400</xdr:colOff>
      <xdr:row>71</xdr:row>
      <xdr:rowOff>180975</xdr:rowOff>
    </xdr:to>
    <xdr:pic>
      <xdr:nvPicPr>
        <xdr:cNvPr id="32331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2" t="5989" r="15775" b="6551"/>
        <a:stretch>
          <a:fillRect/>
        </a:stretch>
      </xdr:blipFill>
      <xdr:spPr bwMode="auto">
        <a:xfrm>
          <a:off x="504825" y="13525500"/>
          <a:ext cx="3838575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209550</xdr:rowOff>
    </xdr:from>
    <xdr:to>
      <xdr:col>0</xdr:col>
      <xdr:colOff>4686300</xdr:colOff>
      <xdr:row>37</xdr:row>
      <xdr:rowOff>47625</xdr:rowOff>
    </xdr:to>
    <xdr:pic>
      <xdr:nvPicPr>
        <xdr:cNvPr id="3233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10225"/>
          <a:ext cx="4600575" cy="3619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40</xdr:row>
      <xdr:rowOff>66675</xdr:rowOff>
    </xdr:from>
    <xdr:to>
      <xdr:col>0</xdr:col>
      <xdr:colOff>4038600</xdr:colOff>
      <xdr:row>54</xdr:row>
      <xdr:rowOff>85725</xdr:rowOff>
    </xdr:to>
    <xdr:pic>
      <xdr:nvPicPr>
        <xdr:cNvPr id="3233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9877425"/>
          <a:ext cx="3476625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3003176</xdr:colOff>
      <xdr:row>0</xdr:row>
      <xdr:rowOff>0</xdr:rowOff>
    </xdr:from>
    <xdr:to>
      <xdr:col>3</xdr:col>
      <xdr:colOff>800100</xdr:colOff>
      <xdr:row>1</xdr:row>
      <xdr:rowOff>76200</xdr:rowOff>
    </xdr:to>
    <xdr:pic>
      <xdr:nvPicPr>
        <xdr:cNvPr id="32334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6" y="0"/>
          <a:ext cx="7904630" cy="1633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44823</xdr:colOff>
      <xdr:row>0</xdr:row>
      <xdr:rowOff>44824</xdr:rowOff>
    </xdr:from>
    <xdr:to>
      <xdr:col>0</xdr:col>
      <xdr:colOff>3003176</xdr:colOff>
      <xdr:row>0</xdr:row>
      <xdr:rowOff>1530724</xdr:rowOff>
    </xdr:to>
    <xdr:pic>
      <xdr:nvPicPr>
        <xdr:cNvPr id="8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44824"/>
          <a:ext cx="2958353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876300</xdr:colOff>
      <xdr:row>0</xdr:row>
      <xdr:rowOff>314325</xdr:rowOff>
    </xdr:from>
    <xdr:to>
      <xdr:col>0</xdr:col>
      <xdr:colOff>5791200</xdr:colOff>
      <xdr:row>0</xdr:row>
      <xdr:rowOff>2781300</xdr:rowOff>
    </xdr:to>
    <xdr:pic>
      <xdr:nvPicPr>
        <xdr:cNvPr id="3389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14325"/>
          <a:ext cx="49149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0</xdr:row>
      <xdr:rowOff>466725</xdr:rowOff>
    </xdr:from>
    <xdr:to>
      <xdr:col>1</xdr:col>
      <xdr:colOff>4600575</xdr:colOff>
      <xdr:row>2</xdr:row>
      <xdr:rowOff>2000250</xdr:rowOff>
    </xdr:to>
    <xdr:pic>
      <xdr:nvPicPr>
        <xdr:cNvPr id="3389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0" t="1579" r="10582" b="3362"/>
        <a:stretch>
          <a:fillRect/>
        </a:stretch>
      </xdr:blipFill>
      <xdr:spPr bwMode="auto">
        <a:xfrm>
          <a:off x="6296025" y="466725"/>
          <a:ext cx="4362450" cy="736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</xdr:row>
      <xdr:rowOff>276225</xdr:rowOff>
    </xdr:from>
    <xdr:to>
      <xdr:col>0</xdr:col>
      <xdr:colOff>5743575</xdr:colOff>
      <xdr:row>1</xdr:row>
      <xdr:rowOff>2876550</xdr:rowOff>
    </xdr:to>
    <xdr:pic>
      <xdr:nvPicPr>
        <xdr:cNvPr id="3389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33725"/>
          <a:ext cx="5400675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1743075</xdr:colOff>
      <xdr:row>2</xdr:row>
      <xdr:rowOff>228600</xdr:rowOff>
    </xdr:from>
    <xdr:to>
      <xdr:col>0</xdr:col>
      <xdr:colOff>4695825</xdr:colOff>
      <xdr:row>2</xdr:row>
      <xdr:rowOff>2352675</xdr:rowOff>
    </xdr:to>
    <xdr:pic>
      <xdr:nvPicPr>
        <xdr:cNvPr id="33898" name="Рисунок 1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6057900"/>
          <a:ext cx="29527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5"/>
  <sheetViews>
    <sheetView tabSelected="1" view="pageBreakPreview" zoomScale="85" zoomScaleNormal="85" zoomScaleSheetLayoutView="85" workbookViewId="0">
      <selection sqref="A1:B1"/>
    </sheetView>
  </sheetViews>
  <sheetFormatPr defaultRowHeight="12.75" x14ac:dyDescent="0.2"/>
  <cols>
    <col min="1" max="1" width="33.7109375" style="3" customWidth="1"/>
    <col min="2" max="2" width="31.7109375" style="3" customWidth="1"/>
    <col min="3" max="3" width="15.7109375" style="3" customWidth="1"/>
    <col min="4" max="4" width="35.7109375" style="3" customWidth="1"/>
    <col min="5" max="6" width="10.7109375" style="3" customWidth="1"/>
    <col min="7" max="7" width="15.7109375" style="16" customWidth="1"/>
    <col min="8" max="10" width="5.85546875" style="3" customWidth="1"/>
    <col min="11" max="16384" width="9.140625" style="3"/>
  </cols>
  <sheetData>
    <row r="1" spans="1:13" ht="121.5" customHeight="1" x14ac:dyDescent="0.2">
      <c r="A1" s="177"/>
      <c r="B1" s="178"/>
      <c r="C1" s="179"/>
      <c r="D1" s="179"/>
      <c r="E1" s="179"/>
      <c r="F1" s="179"/>
      <c r="G1" s="15"/>
    </row>
    <row r="2" spans="1:13" ht="21.75" customHeight="1" x14ac:dyDescent="0.3">
      <c r="A2" s="180" t="s">
        <v>288</v>
      </c>
      <c r="B2" s="181"/>
      <c r="C2" s="181"/>
      <c r="D2" s="181"/>
      <c r="E2" s="181"/>
      <c r="F2" s="181"/>
      <c r="G2" s="181"/>
    </row>
    <row r="3" spans="1:13" ht="25.5" customHeight="1" thickBot="1" x14ac:dyDescent="0.25">
      <c r="A3" s="185" t="s">
        <v>289</v>
      </c>
      <c r="B3" s="186"/>
      <c r="C3" s="187" t="s">
        <v>308</v>
      </c>
      <c r="D3" s="187"/>
      <c r="E3" s="187" t="s">
        <v>307</v>
      </c>
      <c r="F3" s="187"/>
      <c r="G3" s="187"/>
    </row>
    <row r="4" spans="1:13" ht="30" customHeight="1" thickBot="1" x14ac:dyDescent="0.25">
      <c r="A4" s="51" t="s">
        <v>245</v>
      </c>
      <c r="B4" s="13" t="s">
        <v>1</v>
      </c>
      <c r="C4" s="26" t="s">
        <v>8</v>
      </c>
      <c r="D4" s="38" t="s">
        <v>7</v>
      </c>
      <c r="E4" s="13" t="s">
        <v>10</v>
      </c>
      <c r="F4" s="25" t="s">
        <v>9</v>
      </c>
      <c r="G4" s="28" t="s">
        <v>2</v>
      </c>
    </row>
    <row r="5" spans="1:13" ht="20.100000000000001" customHeight="1" thickBot="1" x14ac:dyDescent="0.25">
      <c r="A5" s="167" t="s">
        <v>62</v>
      </c>
      <c r="B5" s="168"/>
      <c r="C5" s="169"/>
      <c r="D5" s="169"/>
      <c r="E5" s="169"/>
      <c r="F5" s="169"/>
      <c r="G5" s="170"/>
    </row>
    <row r="6" spans="1:13" ht="60" customHeight="1" thickBot="1" x14ac:dyDescent="0.25">
      <c r="A6" s="182"/>
      <c r="B6" s="13" t="s">
        <v>11</v>
      </c>
      <c r="C6" s="13" t="s">
        <v>29</v>
      </c>
      <c r="D6" s="171" t="s">
        <v>99</v>
      </c>
      <c r="E6" s="58">
        <v>11.5</v>
      </c>
      <c r="F6" s="13">
        <v>2.7E-2</v>
      </c>
      <c r="G6" s="28">
        <f>Таблица!E4</f>
        <v>14007.5</v>
      </c>
    </row>
    <row r="7" spans="1:13" ht="60" customHeight="1" thickBot="1" x14ac:dyDescent="0.25">
      <c r="A7" s="183"/>
      <c r="B7" s="13" t="s">
        <v>12</v>
      </c>
      <c r="C7" s="13" t="s">
        <v>30</v>
      </c>
      <c r="D7" s="172"/>
      <c r="E7" s="58">
        <v>12.5</v>
      </c>
      <c r="F7" s="13">
        <v>3.2000000000000001E-2</v>
      </c>
      <c r="G7" s="28">
        <f>Таблица!E5</f>
        <v>15134.6</v>
      </c>
    </row>
    <row r="8" spans="1:13" ht="60" customHeight="1" thickBot="1" x14ac:dyDescent="0.25">
      <c r="A8" s="183"/>
      <c r="B8" s="13" t="s">
        <v>13</v>
      </c>
      <c r="C8" s="13" t="s">
        <v>31</v>
      </c>
      <c r="D8" s="172"/>
      <c r="E8" s="58">
        <v>16</v>
      </c>
      <c r="F8" s="13">
        <v>4.1000000000000002E-2</v>
      </c>
      <c r="G8" s="28">
        <f>Таблица!E6</f>
        <v>17332.900000000001</v>
      </c>
    </row>
    <row r="9" spans="1:13" ht="60" customHeight="1" thickBot="1" x14ac:dyDescent="0.25">
      <c r="A9" s="183"/>
      <c r="B9" s="13" t="s">
        <v>14</v>
      </c>
      <c r="C9" s="13" t="s">
        <v>32</v>
      </c>
      <c r="D9" s="172"/>
      <c r="E9" s="58">
        <v>20.5</v>
      </c>
      <c r="F9" s="13">
        <v>5.3999999999999999E-2</v>
      </c>
      <c r="G9" s="28">
        <f>Таблица!E7</f>
        <v>20632.3</v>
      </c>
      <c r="M9" s="1"/>
    </row>
    <row r="10" spans="1:13" ht="60" customHeight="1" thickBot="1" x14ac:dyDescent="0.25">
      <c r="A10" s="183"/>
      <c r="B10" s="13" t="s">
        <v>15</v>
      </c>
      <c r="C10" s="13" t="s">
        <v>33</v>
      </c>
      <c r="D10" s="172"/>
      <c r="E10" s="58">
        <v>24</v>
      </c>
      <c r="F10" s="13">
        <v>6.3E-2</v>
      </c>
      <c r="G10" s="28">
        <f>Таблица!E8</f>
        <v>22841</v>
      </c>
    </row>
    <row r="11" spans="1:13" ht="60" customHeight="1" thickBot="1" x14ac:dyDescent="0.25">
      <c r="A11" s="184"/>
      <c r="B11" s="13" t="s">
        <v>16</v>
      </c>
      <c r="C11" s="13" t="s">
        <v>34</v>
      </c>
      <c r="D11" s="173"/>
      <c r="E11" s="58">
        <v>27</v>
      </c>
      <c r="F11" s="13">
        <v>7.1999999999999995E-2</v>
      </c>
      <c r="G11" s="28">
        <f>Таблица!E9</f>
        <v>25048.400000000001</v>
      </c>
    </row>
    <row r="12" spans="1:13" ht="20.100000000000001" customHeight="1" thickBot="1" x14ac:dyDescent="0.25">
      <c r="A12" s="167" t="s">
        <v>63</v>
      </c>
      <c r="B12" s="168"/>
      <c r="C12" s="169"/>
      <c r="D12" s="169"/>
      <c r="E12" s="169"/>
      <c r="F12" s="169"/>
      <c r="G12" s="170"/>
    </row>
    <row r="13" spans="1:13" ht="51" customHeight="1" thickBot="1" x14ac:dyDescent="0.25">
      <c r="A13" s="174"/>
      <c r="B13" s="13" t="s">
        <v>17</v>
      </c>
      <c r="C13" s="13" t="s">
        <v>35</v>
      </c>
      <c r="D13" s="171" t="s">
        <v>99</v>
      </c>
      <c r="E13" s="59">
        <v>12.5</v>
      </c>
      <c r="F13" s="27">
        <v>3.2000000000000001E-2</v>
      </c>
      <c r="G13" s="37">
        <f>Таблица!E10</f>
        <v>15074.8</v>
      </c>
    </row>
    <row r="14" spans="1:13" ht="51" customHeight="1" thickBot="1" x14ac:dyDescent="0.25">
      <c r="A14" s="175"/>
      <c r="B14" s="13" t="s">
        <v>18</v>
      </c>
      <c r="C14" s="13" t="s">
        <v>36</v>
      </c>
      <c r="D14" s="172"/>
      <c r="E14" s="59">
        <v>14.5</v>
      </c>
      <c r="F14" s="23">
        <v>3.6999999999999998E-2</v>
      </c>
      <c r="G14" s="37">
        <f>Таблица!E11</f>
        <v>16259.1</v>
      </c>
    </row>
    <row r="15" spans="1:13" ht="51" customHeight="1" thickBot="1" x14ac:dyDescent="0.25">
      <c r="A15" s="175"/>
      <c r="B15" s="13" t="s">
        <v>19</v>
      </c>
      <c r="C15" s="13" t="s">
        <v>37</v>
      </c>
      <c r="D15" s="172"/>
      <c r="E15" s="59">
        <v>18</v>
      </c>
      <c r="F15" s="23">
        <v>4.7E-2</v>
      </c>
      <c r="G15" s="37">
        <f>Таблица!E12</f>
        <v>18590</v>
      </c>
    </row>
    <row r="16" spans="1:13" ht="51" customHeight="1" thickBot="1" x14ac:dyDescent="0.25">
      <c r="A16" s="175"/>
      <c r="B16" s="13" t="s">
        <v>20</v>
      </c>
      <c r="C16" s="13" t="s">
        <v>38</v>
      </c>
      <c r="D16" s="172"/>
      <c r="E16" s="40">
        <v>23.5</v>
      </c>
      <c r="F16" s="32" t="s">
        <v>109</v>
      </c>
      <c r="G16" s="37">
        <f>Таблица!E13</f>
        <v>22080.5</v>
      </c>
      <c r="M16" s="1"/>
    </row>
    <row r="17" spans="1:24" ht="51" customHeight="1" thickBot="1" x14ac:dyDescent="0.25">
      <c r="A17" s="175"/>
      <c r="B17" s="13" t="s">
        <v>21</v>
      </c>
      <c r="C17" s="13" t="s">
        <v>39</v>
      </c>
      <c r="D17" s="172"/>
      <c r="E17" s="40">
        <v>27</v>
      </c>
      <c r="F17" s="32" t="s">
        <v>110</v>
      </c>
      <c r="G17" s="37">
        <f>Таблица!E14</f>
        <v>24404.9</v>
      </c>
    </row>
    <row r="18" spans="1:24" ht="51" customHeight="1" thickBot="1" x14ac:dyDescent="0.25">
      <c r="A18" s="176"/>
      <c r="B18" s="13" t="s">
        <v>22</v>
      </c>
      <c r="C18" s="13" t="s">
        <v>40</v>
      </c>
      <c r="D18" s="173"/>
      <c r="E18" s="40">
        <v>30.5</v>
      </c>
      <c r="F18" s="32" t="s">
        <v>111</v>
      </c>
      <c r="G18" s="37">
        <f>Таблица!E15</f>
        <v>26759.200000000001</v>
      </c>
    </row>
    <row r="19" spans="1:24" ht="20.100000000000001" customHeight="1" thickBot="1" x14ac:dyDescent="0.25">
      <c r="A19" s="167" t="s">
        <v>64</v>
      </c>
      <c r="B19" s="168"/>
      <c r="C19" s="169"/>
      <c r="D19" s="169"/>
      <c r="E19" s="169"/>
      <c r="F19" s="169"/>
      <c r="G19" s="170"/>
      <c r="J19" s="1"/>
      <c r="K19" s="1"/>
      <c r="L19" s="1"/>
      <c r="M19" s="1"/>
      <c r="N19" s="1"/>
      <c r="O19" s="1"/>
      <c r="R19" s="1"/>
      <c r="S19" s="4"/>
      <c r="T19" s="4"/>
      <c r="U19" s="4"/>
      <c r="V19" s="4"/>
      <c r="W19" s="4"/>
      <c r="X19" s="1"/>
    </row>
    <row r="20" spans="1:24" ht="56.25" customHeight="1" thickBot="1" x14ac:dyDescent="0.25">
      <c r="A20" s="174"/>
      <c r="B20" s="13" t="s">
        <v>23</v>
      </c>
      <c r="C20" s="13" t="s">
        <v>41</v>
      </c>
      <c r="D20" s="171" t="s">
        <v>99</v>
      </c>
      <c r="E20" s="40">
        <v>15</v>
      </c>
      <c r="F20" s="27">
        <v>0.04</v>
      </c>
      <c r="G20" s="37">
        <f>Таблица!E16</f>
        <v>17140.5</v>
      </c>
      <c r="R20" s="1"/>
      <c r="S20" s="2"/>
      <c r="T20" s="2"/>
      <c r="U20" s="2"/>
      <c r="V20" s="2"/>
      <c r="W20" s="2"/>
      <c r="X20" s="1"/>
    </row>
    <row r="21" spans="1:24" ht="56.25" customHeight="1" thickBot="1" x14ac:dyDescent="0.25">
      <c r="A21" s="175"/>
      <c r="B21" s="13" t="s">
        <v>24</v>
      </c>
      <c r="C21" s="13" t="s">
        <v>42</v>
      </c>
      <c r="D21" s="172"/>
      <c r="E21" s="40">
        <v>17.5</v>
      </c>
      <c r="F21" s="39">
        <v>4.5999999999999999E-2</v>
      </c>
      <c r="G21" s="37">
        <f>Таблица!E17</f>
        <v>18478.2</v>
      </c>
      <c r="R21" s="1"/>
      <c r="S21" s="2"/>
      <c r="T21" s="2"/>
      <c r="U21" s="2"/>
      <c r="V21" s="2"/>
      <c r="W21" s="2"/>
      <c r="X21" s="1"/>
    </row>
    <row r="22" spans="1:24" ht="56.25" customHeight="1" thickBot="1" x14ac:dyDescent="0.25">
      <c r="A22" s="175"/>
      <c r="B22" s="13" t="s">
        <v>25</v>
      </c>
      <c r="C22" s="13" t="s">
        <v>43</v>
      </c>
      <c r="D22" s="172"/>
      <c r="E22" s="40">
        <v>18.5</v>
      </c>
      <c r="F22" s="27">
        <v>6.0999999999999999E-2</v>
      </c>
      <c r="G22" s="37">
        <f>Таблица!E18</f>
        <v>20376.2</v>
      </c>
      <c r="R22" s="1"/>
      <c r="S22" s="2"/>
      <c r="T22" s="2"/>
      <c r="U22" s="2"/>
      <c r="V22" s="2"/>
      <c r="W22" s="2"/>
      <c r="X22" s="1"/>
    </row>
    <row r="23" spans="1:24" ht="56.25" customHeight="1" thickBot="1" x14ac:dyDescent="0.25">
      <c r="A23" s="175"/>
      <c r="B23" s="13" t="s">
        <v>26</v>
      </c>
      <c r="C23" s="13" t="s">
        <v>44</v>
      </c>
      <c r="D23" s="172"/>
      <c r="E23" s="40">
        <v>27.5</v>
      </c>
      <c r="F23" s="39">
        <v>7.9000000000000001E-2</v>
      </c>
      <c r="G23" s="37">
        <f>Таблица!E19</f>
        <v>23637.9</v>
      </c>
      <c r="R23" s="1"/>
      <c r="S23" s="2"/>
      <c r="T23" s="2"/>
      <c r="U23" s="2"/>
      <c r="V23" s="2"/>
      <c r="W23" s="2"/>
      <c r="X23" s="1"/>
    </row>
    <row r="24" spans="1:24" ht="56.25" customHeight="1" thickBot="1" x14ac:dyDescent="0.25">
      <c r="A24" s="175"/>
      <c r="B24" s="13" t="s">
        <v>27</v>
      </c>
      <c r="C24" s="13" t="s">
        <v>45</v>
      </c>
      <c r="D24" s="172"/>
      <c r="E24" s="40">
        <v>33</v>
      </c>
      <c r="F24" s="27">
        <v>9.1999999999999998E-2</v>
      </c>
      <c r="G24" s="37">
        <f>Таблица!E20</f>
        <v>27561.3</v>
      </c>
      <c r="R24" s="1"/>
      <c r="S24" s="2"/>
      <c r="T24" s="2"/>
      <c r="U24" s="2"/>
      <c r="V24" s="2"/>
      <c r="W24" s="2"/>
      <c r="X24" s="1"/>
    </row>
    <row r="25" spans="1:24" ht="56.25" customHeight="1" thickBot="1" x14ac:dyDescent="0.25">
      <c r="A25" s="176"/>
      <c r="B25" s="13" t="s">
        <v>28</v>
      </c>
      <c r="C25" s="13" t="s">
        <v>46</v>
      </c>
      <c r="D25" s="173"/>
      <c r="E25" s="40">
        <v>37</v>
      </c>
      <c r="F25" s="31" t="s">
        <v>112</v>
      </c>
      <c r="G25" s="37">
        <f>Таблица!E21</f>
        <v>30157.4</v>
      </c>
      <c r="J25" s="1"/>
      <c r="K25" s="1"/>
      <c r="L25" s="1"/>
      <c r="M25" s="1"/>
      <c r="N25" s="1"/>
      <c r="O25" s="1"/>
      <c r="R25" s="1"/>
      <c r="S25" s="4"/>
      <c r="T25" s="4"/>
      <c r="U25" s="4"/>
      <c r="V25" s="4"/>
      <c r="W25" s="4"/>
      <c r="X25" s="1"/>
    </row>
  </sheetData>
  <sheetProtection password="E7C5" sheet="1" objects="1" scenarios="1"/>
  <mergeCells count="15">
    <mergeCell ref="A1:B1"/>
    <mergeCell ref="C1:F1"/>
    <mergeCell ref="A2:G2"/>
    <mergeCell ref="A5:G5"/>
    <mergeCell ref="A6:A11"/>
    <mergeCell ref="A3:B3"/>
    <mergeCell ref="C3:D3"/>
    <mergeCell ref="E3:G3"/>
    <mergeCell ref="A12:G12"/>
    <mergeCell ref="D6:D11"/>
    <mergeCell ref="D20:D25"/>
    <mergeCell ref="A13:A18"/>
    <mergeCell ref="D13:D18"/>
    <mergeCell ref="A19:G19"/>
    <mergeCell ref="A20:A25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3"/>
  <sheetViews>
    <sheetView view="pageBreakPreview" zoomScale="85" zoomScaleNormal="85" zoomScaleSheetLayoutView="85" workbookViewId="0">
      <selection sqref="A1:B1"/>
    </sheetView>
  </sheetViews>
  <sheetFormatPr defaultRowHeight="12.75" x14ac:dyDescent="0.2"/>
  <cols>
    <col min="1" max="1" width="33.7109375" style="3" customWidth="1"/>
    <col min="2" max="2" width="31.7109375" style="3" customWidth="1"/>
    <col min="3" max="3" width="15.7109375" style="3" customWidth="1"/>
    <col min="4" max="4" width="35.7109375" style="3" customWidth="1"/>
    <col min="5" max="6" width="10.7109375" style="3" customWidth="1"/>
    <col min="7" max="7" width="15.7109375" style="16" customWidth="1"/>
    <col min="8" max="10" width="5.85546875" style="3" customWidth="1"/>
    <col min="11" max="16384" width="9.140625" style="3"/>
  </cols>
  <sheetData>
    <row r="1" spans="1:13" ht="122.25" customHeight="1" thickBot="1" x14ac:dyDescent="0.25">
      <c r="A1" s="177"/>
      <c r="B1" s="178"/>
      <c r="C1" s="179"/>
      <c r="D1" s="179"/>
      <c r="E1" s="179"/>
      <c r="F1" s="179"/>
      <c r="G1" s="15"/>
    </row>
    <row r="2" spans="1:13" ht="41.25" customHeight="1" thickBot="1" x14ac:dyDescent="0.25">
      <c r="A2" s="162" t="s">
        <v>245</v>
      </c>
      <c r="B2" s="13" t="s">
        <v>1</v>
      </c>
      <c r="C2" s="26" t="s">
        <v>8</v>
      </c>
      <c r="D2" s="38" t="s">
        <v>7</v>
      </c>
      <c r="E2" s="13" t="s">
        <v>10</v>
      </c>
      <c r="F2" s="25" t="s">
        <v>9</v>
      </c>
      <c r="G2" s="28" t="s">
        <v>2</v>
      </c>
    </row>
    <row r="3" spans="1:13" ht="20.100000000000001" customHeight="1" thickBot="1" x14ac:dyDescent="0.25">
      <c r="A3" s="167" t="s">
        <v>62</v>
      </c>
      <c r="B3" s="168"/>
      <c r="C3" s="169"/>
      <c r="D3" s="169"/>
      <c r="E3" s="169"/>
      <c r="F3" s="169"/>
      <c r="G3" s="170"/>
    </row>
    <row r="4" spans="1:13" ht="60" customHeight="1" thickBot="1" x14ac:dyDescent="0.25">
      <c r="A4" s="182"/>
      <c r="B4" s="13" t="s">
        <v>47</v>
      </c>
      <c r="C4" s="13" t="s">
        <v>29</v>
      </c>
      <c r="D4" s="171" t="s">
        <v>139</v>
      </c>
      <c r="E4" s="58">
        <v>21</v>
      </c>
      <c r="F4" s="60">
        <v>4.4999999999999998E-2</v>
      </c>
      <c r="G4" s="28">
        <f>Таблица!E22</f>
        <v>16701.099999999999</v>
      </c>
    </row>
    <row r="5" spans="1:13" ht="60" customHeight="1" thickBot="1" x14ac:dyDescent="0.25">
      <c r="A5" s="183"/>
      <c r="B5" s="13" t="s">
        <v>48</v>
      </c>
      <c r="C5" s="13" t="s">
        <v>30</v>
      </c>
      <c r="D5" s="172"/>
      <c r="E5" s="58">
        <v>22.5</v>
      </c>
      <c r="F5" s="60">
        <v>4.9000000000000002E-2</v>
      </c>
      <c r="G5" s="28">
        <f>Таблица!E23</f>
        <v>17882.8</v>
      </c>
    </row>
    <row r="6" spans="1:13" ht="60" customHeight="1" thickBot="1" x14ac:dyDescent="0.25">
      <c r="A6" s="183"/>
      <c r="B6" s="13" t="s">
        <v>133</v>
      </c>
      <c r="C6" s="13" t="s">
        <v>136</v>
      </c>
      <c r="D6" s="172"/>
      <c r="E6" s="58">
        <v>23.4</v>
      </c>
      <c r="F6" s="60">
        <v>5.5E-2</v>
      </c>
      <c r="G6" s="28">
        <f>Таблица!E24</f>
        <v>17837.3</v>
      </c>
    </row>
    <row r="7" spans="1:13" ht="60" customHeight="1" thickBot="1" x14ac:dyDescent="0.25">
      <c r="A7" s="183"/>
      <c r="B7" s="13" t="s">
        <v>49</v>
      </c>
      <c r="C7" s="13" t="s">
        <v>31</v>
      </c>
      <c r="D7" s="172"/>
      <c r="E7" s="58">
        <v>25.9</v>
      </c>
      <c r="F7" s="60">
        <v>5.8999999999999997E-2</v>
      </c>
      <c r="G7" s="28">
        <f>Таблица!E25</f>
        <v>20216.3</v>
      </c>
    </row>
    <row r="8" spans="1:13" ht="60" customHeight="1" thickBot="1" x14ac:dyDescent="0.25">
      <c r="A8" s="183"/>
      <c r="B8" s="13" t="s">
        <v>50</v>
      </c>
      <c r="C8" s="13" t="s">
        <v>32</v>
      </c>
      <c r="D8" s="172"/>
      <c r="E8" s="58">
        <v>34.200000000000003</v>
      </c>
      <c r="F8" s="60">
        <v>7.9000000000000001E-2</v>
      </c>
      <c r="G8" s="28">
        <f>Таблица!E26</f>
        <v>23710.7</v>
      </c>
      <c r="M8" s="1"/>
    </row>
    <row r="9" spans="1:13" ht="60" customHeight="1" thickBot="1" x14ac:dyDescent="0.25">
      <c r="A9" s="183"/>
      <c r="B9" s="13" t="s">
        <v>51</v>
      </c>
      <c r="C9" s="13" t="s">
        <v>33</v>
      </c>
      <c r="D9" s="172"/>
      <c r="E9" s="58">
        <v>39.6</v>
      </c>
      <c r="F9" s="60">
        <v>9.1999999999999998E-2</v>
      </c>
      <c r="G9" s="28">
        <f>Таблица!E27</f>
        <v>26042.9</v>
      </c>
    </row>
    <row r="10" spans="1:13" ht="20.100000000000001" customHeight="1" thickBot="1" x14ac:dyDescent="0.25">
      <c r="A10" s="167" t="s">
        <v>63</v>
      </c>
      <c r="B10" s="168"/>
      <c r="C10" s="169"/>
      <c r="D10" s="169"/>
      <c r="E10" s="169"/>
      <c r="F10" s="169"/>
      <c r="G10" s="170"/>
    </row>
    <row r="11" spans="1:13" ht="57" customHeight="1" thickBot="1" x14ac:dyDescent="0.25">
      <c r="A11" s="174"/>
      <c r="B11" s="13" t="s">
        <v>52</v>
      </c>
      <c r="C11" s="13" t="s">
        <v>35</v>
      </c>
      <c r="D11" s="171" t="s">
        <v>140</v>
      </c>
      <c r="E11" s="58">
        <v>22</v>
      </c>
      <c r="F11" s="60">
        <v>0.05</v>
      </c>
      <c r="G11" s="37">
        <f>Таблица!E28</f>
        <v>17856.8</v>
      </c>
    </row>
    <row r="12" spans="1:13" ht="57" customHeight="1" thickBot="1" x14ac:dyDescent="0.25">
      <c r="A12" s="175"/>
      <c r="B12" s="13" t="s">
        <v>53</v>
      </c>
      <c r="C12" s="13" t="s">
        <v>36</v>
      </c>
      <c r="D12" s="172"/>
      <c r="E12" s="58">
        <v>24.2</v>
      </c>
      <c r="F12" s="60">
        <v>5.5E-2</v>
      </c>
      <c r="G12" s="37">
        <f>Таблица!E29</f>
        <v>19125.599999999999</v>
      </c>
    </row>
    <row r="13" spans="1:13" ht="57" customHeight="1" thickBot="1" x14ac:dyDescent="0.25">
      <c r="A13" s="175"/>
      <c r="B13" s="13" t="s">
        <v>134</v>
      </c>
      <c r="C13" s="13" t="s">
        <v>137</v>
      </c>
      <c r="D13" s="172"/>
      <c r="E13" s="58">
        <v>24.4</v>
      </c>
      <c r="F13" s="60">
        <v>0.06</v>
      </c>
      <c r="G13" s="37">
        <f>Таблица!E30</f>
        <v>19021.599999999999</v>
      </c>
    </row>
    <row r="14" spans="1:13" ht="57" customHeight="1" thickBot="1" x14ac:dyDescent="0.25">
      <c r="A14" s="175"/>
      <c r="B14" s="13" t="s">
        <v>54</v>
      </c>
      <c r="C14" s="13" t="s">
        <v>37</v>
      </c>
      <c r="D14" s="172"/>
      <c r="E14" s="58">
        <v>27.4</v>
      </c>
      <c r="F14" s="60">
        <v>6.6000000000000003E-2</v>
      </c>
      <c r="G14" s="37">
        <f>Таблица!E31</f>
        <v>21613.8</v>
      </c>
    </row>
    <row r="15" spans="1:13" ht="57" customHeight="1" thickBot="1" x14ac:dyDescent="0.25">
      <c r="A15" s="175"/>
      <c r="B15" s="13" t="s">
        <v>55</v>
      </c>
      <c r="C15" s="13" t="s">
        <v>38</v>
      </c>
      <c r="D15" s="172"/>
      <c r="E15" s="58">
        <v>44.8</v>
      </c>
      <c r="F15" s="60">
        <v>8.6999999999999994E-2</v>
      </c>
      <c r="G15" s="37">
        <f>Таблица!E32</f>
        <v>25356.5</v>
      </c>
      <c r="M15" s="1"/>
    </row>
    <row r="16" spans="1:13" ht="57" customHeight="1" thickBot="1" x14ac:dyDescent="0.25">
      <c r="A16" s="175"/>
      <c r="B16" s="13" t="s">
        <v>56</v>
      </c>
      <c r="C16" s="13" t="s">
        <v>39</v>
      </c>
      <c r="D16" s="172"/>
      <c r="E16" s="58">
        <v>51.6</v>
      </c>
      <c r="F16" s="60">
        <v>0.10199999999999999</v>
      </c>
      <c r="G16" s="37">
        <f>Таблица!E33</f>
        <v>27847.3</v>
      </c>
    </row>
    <row r="17" spans="1:24" ht="20.100000000000001" customHeight="1" thickBot="1" x14ac:dyDescent="0.25">
      <c r="A17" s="167" t="s">
        <v>64</v>
      </c>
      <c r="B17" s="168"/>
      <c r="C17" s="169"/>
      <c r="D17" s="169"/>
      <c r="E17" s="169"/>
      <c r="F17" s="169"/>
      <c r="G17" s="170"/>
      <c r="J17" s="1"/>
      <c r="K17" s="1"/>
      <c r="L17" s="1"/>
      <c r="M17" s="1"/>
      <c r="N17" s="1"/>
      <c r="O17" s="1"/>
      <c r="R17" s="1"/>
      <c r="S17" s="4"/>
      <c r="T17" s="4"/>
      <c r="U17" s="4"/>
      <c r="V17" s="4"/>
      <c r="W17" s="4"/>
      <c r="X17" s="1"/>
    </row>
    <row r="18" spans="1:24" ht="57" customHeight="1" thickBot="1" x14ac:dyDescent="0.25">
      <c r="A18" s="174"/>
      <c r="B18" s="13" t="s">
        <v>57</v>
      </c>
      <c r="C18" s="13" t="s">
        <v>41</v>
      </c>
      <c r="D18" s="171" t="s">
        <v>140</v>
      </c>
      <c r="E18" s="58">
        <v>37</v>
      </c>
      <c r="F18" s="60">
        <v>6.7000000000000004E-2</v>
      </c>
      <c r="G18" s="37">
        <f>Таблица!E34</f>
        <v>20186.400000000001</v>
      </c>
      <c r="R18" s="1"/>
      <c r="S18" s="2"/>
      <c r="T18" s="2"/>
      <c r="U18" s="2"/>
      <c r="V18" s="2"/>
      <c r="W18" s="2"/>
      <c r="X18" s="1"/>
    </row>
    <row r="19" spans="1:24" ht="57" customHeight="1" thickBot="1" x14ac:dyDescent="0.25">
      <c r="A19" s="175"/>
      <c r="B19" s="13" t="s">
        <v>58</v>
      </c>
      <c r="C19" s="13" t="s">
        <v>42</v>
      </c>
      <c r="D19" s="172"/>
      <c r="E19" s="58">
        <v>40</v>
      </c>
      <c r="F19" s="60">
        <v>7.3999999999999996E-2</v>
      </c>
      <c r="G19" s="37">
        <f>Таблица!E35</f>
        <v>21617.7</v>
      </c>
      <c r="R19" s="1"/>
      <c r="S19" s="2"/>
      <c r="T19" s="2"/>
      <c r="U19" s="2"/>
      <c r="V19" s="2"/>
      <c r="W19" s="2"/>
      <c r="X19" s="1"/>
    </row>
    <row r="20" spans="1:24" ht="57" customHeight="1" thickBot="1" x14ac:dyDescent="0.25">
      <c r="A20" s="175"/>
      <c r="B20" s="13" t="s">
        <v>135</v>
      </c>
      <c r="C20" s="13" t="s">
        <v>138</v>
      </c>
      <c r="D20" s="172"/>
      <c r="E20" s="58">
        <v>40.5</v>
      </c>
      <c r="F20" s="60">
        <v>0.08</v>
      </c>
      <c r="G20" s="37">
        <f>Таблица!E36</f>
        <v>22467.9</v>
      </c>
      <c r="R20" s="1"/>
      <c r="S20" s="2"/>
      <c r="T20" s="2"/>
      <c r="U20" s="2"/>
      <c r="V20" s="2"/>
      <c r="W20" s="2"/>
      <c r="X20" s="1"/>
    </row>
    <row r="21" spans="1:24" ht="57" customHeight="1" thickBot="1" x14ac:dyDescent="0.25">
      <c r="A21" s="175"/>
      <c r="B21" s="13" t="s">
        <v>59</v>
      </c>
      <c r="C21" s="13" t="s">
        <v>43</v>
      </c>
      <c r="D21" s="172"/>
      <c r="E21" s="58">
        <v>43</v>
      </c>
      <c r="F21" s="60">
        <v>8.6999999999999994E-2</v>
      </c>
      <c r="G21" s="37">
        <f>Таблица!E37</f>
        <v>24438.7</v>
      </c>
      <c r="R21" s="1"/>
      <c r="S21" s="2"/>
      <c r="T21" s="2"/>
      <c r="U21" s="2"/>
      <c r="V21" s="2"/>
      <c r="W21" s="2"/>
      <c r="X21" s="1"/>
    </row>
    <row r="22" spans="1:24" ht="57" customHeight="1" thickBot="1" x14ac:dyDescent="0.25">
      <c r="A22" s="175"/>
      <c r="B22" s="13" t="s">
        <v>60</v>
      </c>
      <c r="C22" s="13" t="s">
        <v>44</v>
      </c>
      <c r="D22" s="172"/>
      <c r="E22" s="58">
        <v>65.5</v>
      </c>
      <c r="F22" s="60">
        <v>0.124</v>
      </c>
      <c r="G22" s="37">
        <f>Таблица!E38</f>
        <v>27346.799999999999</v>
      </c>
      <c r="R22" s="1"/>
      <c r="S22" s="2"/>
      <c r="T22" s="2"/>
      <c r="U22" s="2"/>
      <c r="V22" s="2"/>
      <c r="W22" s="2"/>
      <c r="X22" s="1"/>
    </row>
    <row r="23" spans="1:24" ht="57" customHeight="1" thickBot="1" x14ac:dyDescent="0.25">
      <c r="A23" s="176"/>
      <c r="B23" s="13" t="s">
        <v>61</v>
      </c>
      <c r="C23" s="13" t="s">
        <v>45</v>
      </c>
      <c r="D23" s="173"/>
      <c r="E23" s="58">
        <v>72</v>
      </c>
      <c r="F23" s="60">
        <v>0.13800000000000001</v>
      </c>
      <c r="G23" s="37">
        <f>Таблица!E39</f>
        <v>31876</v>
      </c>
      <c r="R23" s="1"/>
      <c r="S23" s="2"/>
      <c r="T23" s="2"/>
      <c r="U23" s="2"/>
      <c r="V23" s="2"/>
      <c r="W23" s="2"/>
      <c r="X23" s="1"/>
    </row>
  </sheetData>
  <sheetProtection password="E7C5" sheet="1" objects="1" scenarios="1"/>
  <mergeCells count="11">
    <mergeCell ref="A1:B1"/>
    <mergeCell ref="C1:F1"/>
    <mergeCell ref="A3:G3"/>
    <mergeCell ref="A4:A9"/>
    <mergeCell ref="A10:G10"/>
    <mergeCell ref="D4:D9"/>
    <mergeCell ref="D18:D23"/>
    <mergeCell ref="A11:A16"/>
    <mergeCell ref="D11:D16"/>
    <mergeCell ref="A17:G17"/>
    <mergeCell ref="A18:A2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4"/>
  <sheetViews>
    <sheetView view="pageBreakPreview" zoomScale="85" zoomScaleNormal="85" zoomScaleSheetLayoutView="85" workbookViewId="0">
      <selection sqref="A1:B1"/>
    </sheetView>
  </sheetViews>
  <sheetFormatPr defaultRowHeight="12.75" x14ac:dyDescent="0.2"/>
  <cols>
    <col min="1" max="1" width="33.7109375" style="3" customWidth="1"/>
    <col min="2" max="2" width="31.7109375" style="3" customWidth="1"/>
    <col min="3" max="3" width="15.7109375" style="3" customWidth="1"/>
    <col min="4" max="4" width="35.7109375" style="3" customWidth="1"/>
    <col min="5" max="6" width="10.7109375" style="3" customWidth="1"/>
    <col min="7" max="7" width="15.7109375" style="16" customWidth="1"/>
    <col min="8" max="10" width="5.85546875" style="3" customWidth="1"/>
    <col min="11" max="16384" width="9.140625" style="3"/>
  </cols>
  <sheetData>
    <row r="1" spans="1:13" ht="125.25" customHeight="1" x14ac:dyDescent="0.2">
      <c r="A1" s="177"/>
      <c r="B1" s="178"/>
      <c r="C1" s="179"/>
      <c r="D1" s="179"/>
      <c r="E1" s="179"/>
      <c r="F1" s="179"/>
      <c r="G1" s="15"/>
    </row>
    <row r="2" spans="1:13" ht="32.25" customHeight="1" thickBot="1" x14ac:dyDescent="0.25">
      <c r="A2" s="188" t="s">
        <v>287</v>
      </c>
      <c r="B2" s="186"/>
      <c r="C2" s="186"/>
      <c r="D2" s="186"/>
      <c r="E2" s="186"/>
      <c r="F2" s="186"/>
      <c r="G2" s="189"/>
    </row>
    <row r="3" spans="1:13" ht="41.25" customHeight="1" thickBot="1" x14ac:dyDescent="0.25">
      <c r="A3" s="162" t="s">
        <v>246</v>
      </c>
      <c r="B3" s="13" t="s">
        <v>1</v>
      </c>
      <c r="C3" s="26" t="s">
        <v>8</v>
      </c>
      <c r="D3" s="38" t="s">
        <v>7</v>
      </c>
      <c r="E3" s="13" t="s">
        <v>10</v>
      </c>
      <c r="F3" s="25" t="s">
        <v>9</v>
      </c>
      <c r="G3" s="28" t="s">
        <v>2</v>
      </c>
    </row>
    <row r="4" spans="1:13" ht="20.100000000000001" customHeight="1" thickBot="1" x14ac:dyDescent="0.25">
      <c r="A4" s="167" t="s">
        <v>62</v>
      </c>
      <c r="B4" s="168"/>
      <c r="C4" s="169"/>
      <c r="D4" s="169"/>
      <c r="E4" s="169"/>
      <c r="F4" s="169"/>
      <c r="G4" s="170"/>
    </row>
    <row r="5" spans="1:13" ht="39.75" customHeight="1" thickBot="1" x14ac:dyDescent="0.25">
      <c r="A5" s="182"/>
      <c r="B5" s="13" t="s">
        <v>247</v>
      </c>
      <c r="C5" s="13" t="s">
        <v>29</v>
      </c>
      <c r="D5" s="171" t="s">
        <v>284</v>
      </c>
      <c r="E5" s="58">
        <v>9.3800000000000008</v>
      </c>
      <c r="F5" s="60">
        <v>2.9000000000000001E-2</v>
      </c>
      <c r="G5" s="28">
        <f>Таблица!E66</f>
        <v>16577.599999999999</v>
      </c>
    </row>
    <row r="6" spans="1:13" ht="40.5" customHeight="1" thickBot="1" x14ac:dyDescent="0.25">
      <c r="A6" s="183"/>
      <c r="B6" s="13" t="s">
        <v>248</v>
      </c>
      <c r="C6" s="13" t="s">
        <v>30</v>
      </c>
      <c r="D6" s="172"/>
      <c r="E6" s="58">
        <v>10.75</v>
      </c>
      <c r="F6" s="60">
        <v>3.7999999999999999E-2</v>
      </c>
      <c r="G6" s="28">
        <f>Таблица!E67</f>
        <v>17722.900000000001</v>
      </c>
    </row>
    <row r="7" spans="1:13" ht="40.5" customHeight="1" thickBot="1" x14ac:dyDescent="0.25">
      <c r="A7" s="183"/>
      <c r="B7" s="13" t="s">
        <v>249</v>
      </c>
      <c r="C7" s="13" t="s">
        <v>31</v>
      </c>
      <c r="D7" s="172"/>
      <c r="E7" s="58">
        <v>13.18</v>
      </c>
      <c r="F7" s="60">
        <v>4.3999999999999997E-2</v>
      </c>
      <c r="G7" s="28">
        <f>Таблица!E68</f>
        <v>20506.2</v>
      </c>
    </row>
    <row r="8" spans="1:13" ht="35.25" customHeight="1" thickBot="1" x14ac:dyDescent="0.25">
      <c r="A8" s="183"/>
      <c r="B8" s="13" t="s">
        <v>250</v>
      </c>
      <c r="C8" s="13" t="s">
        <v>32</v>
      </c>
      <c r="D8" s="172"/>
      <c r="E8" s="58">
        <v>17.59</v>
      </c>
      <c r="F8" s="60">
        <v>5.8000000000000003E-2</v>
      </c>
      <c r="G8" s="28">
        <f>Таблица!E69</f>
        <v>23870.6</v>
      </c>
      <c r="M8" s="1"/>
    </row>
    <row r="9" spans="1:13" ht="35.25" customHeight="1" thickBot="1" x14ac:dyDescent="0.25">
      <c r="A9" s="183"/>
      <c r="B9" s="13" t="s">
        <v>251</v>
      </c>
      <c r="C9" s="13" t="s">
        <v>33</v>
      </c>
      <c r="D9" s="172"/>
      <c r="E9" s="58">
        <v>20.52</v>
      </c>
      <c r="F9" s="60">
        <v>6.8000000000000005E-2</v>
      </c>
      <c r="G9" s="28">
        <f>Таблица!E70</f>
        <v>26126.1</v>
      </c>
      <c r="M9" s="1"/>
    </row>
    <row r="10" spans="1:13" ht="40.5" customHeight="1" thickBot="1" x14ac:dyDescent="0.25">
      <c r="A10" s="183"/>
      <c r="B10" s="13" t="s">
        <v>252</v>
      </c>
      <c r="C10" s="13" t="s">
        <v>34</v>
      </c>
      <c r="D10" s="172"/>
      <c r="E10" s="58">
        <v>26.96</v>
      </c>
      <c r="F10" s="60">
        <v>7.8E-2</v>
      </c>
      <c r="G10" s="28">
        <f>Таблица!E71</f>
        <v>27359.8</v>
      </c>
    </row>
    <row r="11" spans="1:13" ht="20.100000000000001" customHeight="1" thickBot="1" x14ac:dyDescent="0.25">
      <c r="A11" s="167" t="s">
        <v>63</v>
      </c>
      <c r="B11" s="168"/>
      <c r="C11" s="169"/>
      <c r="D11" s="169"/>
      <c r="E11" s="169"/>
      <c r="F11" s="169"/>
      <c r="G11" s="170"/>
    </row>
    <row r="12" spans="1:13" ht="35.25" customHeight="1" thickBot="1" x14ac:dyDescent="0.25">
      <c r="A12" s="174"/>
      <c r="B12" s="13" t="s">
        <v>253</v>
      </c>
      <c r="C12" s="13" t="s">
        <v>35</v>
      </c>
      <c r="D12" s="171" t="s">
        <v>285</v>
      </c>
      <c r="E12" s="58">
        <v>10.33</v>
      </c>
      <c r="F12" s="60">
        <v>3.4000000000000002E-2</v>
      </c>
      <c r="G12" s="28">
        <f>Таблица!E72</f>
        <v>17828.2</v>
      </c>
    </row>
    <row r="13" spans="1:13" ht="30.75" customHeight="1" thickBot="1" x14ac:dyDescent="0.25">
      <c r="A13" s="175"/>
      <c r="B13" s="13" t="s">
        <v>254</v>
      </c>
      <c r="C13" s="13" t="s">
        <v>36</v>
      </c>
      <c r="D13" s="172"/>
      <c r="E13" s="58">
        <v>11.99</v>
      </c>
      <c r="F13" s="60">
        <v>0.04</v>
      </c>
      <c r="G13" s="28">
        <f>Таблица!E73</f>
        <v>19042.400000000001</v>
      </c>
    </row>
    <row r="14" spans="1:13" ht="35.25" customHeight="1" thickBot="1" x14ac:dyDescent="0.25">
      <c r="A14" s="175"/>
      <c r="B14" s="13" t="s">
        <v>255</v>
      </c>
      <c r="C14" s="13" t="s">
        <v>37</v>
      </c>
      <c r="D14" s="172"/>
      <c r="E14" s="58">
        <v>14.81</v>
      </c>
      <c r="F14" s="60">
        <v>5.0999999999999997E-2</v>
      </c>
      <c r="G14" s="28">
        <f>Таблица!E74</f>
        <v>21898.5</v>
      </c>
    </row>
    <row r="15" spans="1:13" ht="36.75" customHeight="1" thickBot="1" x14ac:dyDescent="0.25">
      <c r="A15" s="175"/>
      <c r="B15" s="13" t="s">
        <v>256</v>
      </c>
      <c r="C15" s="13" t="s">
        <v>38</v>
      </c>
      <c r="D15" s="172"/>
      <c r="E15" s="58">
        <v>19.8</v>
      </c>
      <c r="F15" s="60">
        <v>6.0999999999999999E-2</v>
      </c>
      <c r="G15" s="28">
        <f>Таблица!E75</f>
        <v>25716.6</v>
      </c>
      <c r="M15" s="1"/>
    </row>
    <row r="16" spans="1:13" ht="36.75" customHeight="1" thickBot="1" x14ac:dyDescent="0.25">
      <c r="A16" s="175"/>
      <c r="B16" s="13" t="s">
        <v>257</v>
      </c>
      <c r="C16" s="13" t="s">
        <v>39</v>
      </c>
      <c r="D16" s="172"/>
      <c r="E16" s="58">
        <v>23.12</v>
      </c>
      <c r="F16" s="60">
        <v>0.08</v>
      </c>
      <c r="G16" s="28">
        <f>Таблица!E76</f>
        <v>28094.3</v>
      </c>
      <c r="M16" s="1"/>
    </row>
    <row r="17" spans="1:24" ht="39" customHeight="1" thickBot="1" x14ac:dyDescent="0.25">
      <c r="A17" s="175"/>
      <c r="B17" s="13" t="s">
        <v>258</v>
      </c>
      <c r="C17" s="13" t="s">
        <v>40</v>
      </c>
      <c r="D17" s="172"/>
      <c r="E17" s="58">
        <v>40.94</v>
      </c>
      <c r="F17" s="60">
        <v>9.0999999999999998E-2</v>
      </c>
      <c r="G17" s="28">
        <f>Таблица!E77</f>
        <v>29226.6</v>
      </c>
    </row>
    <row r="18" spans="1:24" ht="20.100000000000001" customHeight="1" thickBot="1" x14ac:dyDescent="0.25">
      <c r="A18" s="167" t="s">
        <v>64</v>
      </c>
      <c r="B18" s="168"/>
      <c r="C18" s="169"/>
      <c r="D18" s="169"/>
      <c r="E18" s="169"/>
      <c r="F18" s="169"/>
      <c r="G18" s="170"/>
      <c r="J18" s="1"/>
      <c r="K18" s="1"/>
      <c r="L18" s="1"/>
      <c r="M18" s="1"/>
      <c r="N18" s="1"/>
      <c r="O18" s="1"/>
      <c r="R18" s="1"/>
      <c r="S18" s="4"/>
      <c r="T18" s="4"/>
      <c r="U18" s="4"/>
      <c r="V18" s="4"/>
      <c r="W18" s="4"/>
      <c r="X18" s="1"/>
    </row>
    <row r="19" spans="1:24" ht="42.75" customHeight="1" thickBot="1" x14ac:dyDescent="0.25">
      <c r="A19" s="174"/>
      <c r="B19" s="13" t="s">
        <v>259</v>
      </c>
      <c r="C19" s="13" t="s">
        <v>41</v>
      </c>
      <c r="D19" s="171" t="s">
        <v>285</v>
      </c>
      <c r="E19" s="58">
        <v>12.44</v>
      </c>
      <c r="F19" s="60">
        <v>0.04</v>
      </c>
      <c r="G19" s="28">
        <f>Таблица!E78</f>
        <v>20374.900000000001</v>
      </c>
      <c r="R19" s="1"/>
      <c r="S19" s="2"/>
      <c r="T19" s="2"/>
      <c r="U19" s="2"/>
      <c r="V19" s="2"/>
      <c r="W19" s="2"/>
      <c r="X19" s="1"/>
    </row>
    <row r="20" spans="1:24" ht="39" customHeight="1" thickBot="1" x14ac:dyDescent="0.25">
      <c r="A20" s="175"/>
      <c r="B20" s="13" t="s">
        <v>260</v>
      </c>
      <c r="C20" s="13" t="s">
        <v>42</v>
      </c>
      <c r="D20" s="172"/>
      <c r="E20" s="58">
        <v>14.49</v>
      </c>
      <c r="F20" s="60">
        <v>5.0999999999999997E-2</v>
      </c>
      <c r="G20" s="28">
        <f>Таблица!E79</f>
        <v>21726.9</v>
      </c>
      <c r="R20" s="1"/>
      <c r="S20" s="2"/>
      <c r="T20" s="2"/>
      <c r="U20" s="2"/>
      <c r="V20" s="2"/>
      <c r="W20" s="2"/>
      <c r="X20" s="1"/>
    </row>
    <row r="21" spans="1:24" ht="37.5" customHeight="1" thickBot="1" x14ac:dyDescent="0.25">
      <c r="A21" s="175"/>
      <c r="B21" s="13" t="s">
        <v>261</v>
      </c>
      <c r="C21" s="13" t="s">
        <v>43</v>
      </c>
      <c r="D21" s="172"/>
      <c r="E21" s="58">
        <v>18.079999999999998</v>
      </c>
      <c r="F21" s="60">
        <v>6.6000000000000003E-2</v>
      </c>
      <c r="G21" s="28">
        <f>Таблица!E80</f>
        <v>25502.1</v>
      </c>
      <c r="R21" s="1"/>
      <c r="S21" s="2"/>
      <c r="T21" s="2"/>
      <c r="U21" s="2"/>
      <c r="V21" s="2"/>
      <c r="W21" s="2"/>
      <c r="X21" s="1"/>
    </row>
    <row r="22" spans="1:24" ht="42.75" customHeight="1" thickBot="1" x14ac:dyDescent="0.25">
      <c r="A22" s="175"/>
      <c r="B22" s="13" t="s">
        <v>262</v>
      </c>
      <c r="C22" s="13" t="s">
        <v>44</v>
      </c>
      <c r="D22" s="172"/>
      <c r="E22" s="58">
        <v>24.21</v>
      </c>
      <c r="F22" s="60">
        <v>8.7999999999999995E-2</v>
      </c>
      <c r="G22" s="28">
        <f>Таблица!E81</f>
        <v>28128.1</v>
      </c>
      <c r="R22" s="1"/>
      <c r="S22" s="2"/>
      <c r="T22" s="2"/>
      <c r="U22" s="2"/>
      <c r="V22" s="2"/>
      <c r="W22" s="2"/>
      <c r="X22" s="1"/>
    </row>
    <row r="23" spans="1:24" ht="42.75" customHeight="1" thickBot="1" x14ac:dyDescent="0.25">
      <c r="A23" s="175"/>
      <c r="B23" s="13" t="s">
        <v>263</v>
      </c>
      <c r="C23" s="13" t="s">
        <v>45</v>
      </c>
      <c r="D23" s="172"/>
      <c r="E23" s="58">
        <v>28.3</v>
      </c>
      <c r="F23" s="60">
        <v>0.10299999999999999</v>
      </c>
      <c r="G23" s="28">
        <f>Таблица!E82</f>
        <v>32178.9</v>
      </c>
      <c r="R23" s="1"/>
      <c r="S23" s="2"/>
      <c r="T23" s="2"/>
      <c r="U23" s="2"/>
      <c r="V23" s="2"/>
      <c r="W23" s="2"/>
      <c r="X23" s="1"/>
    </row>
    <row r="24" spans="1:24" ht="40.5" customHeight="1" thickBot="1" x14ac:dyDescent="0.25">
      <c r="A24" s="176"/>
      <c r="B24" s="13" t="s">
        <v>264</v>
      </c>
      <c r="C24" s="13" t="s">
        <v>46</v>
      </c>
      <c r="D24" s="173"/>
      <c r="E24" s="58">
        <v>53.39</v>
      </c>
      <c r="F24" s="60">
        <v>0.11700000000000001</v>
      </c>
      <c r="G24" s="28">
        <f>Таблица!E83</f>
        <v>34785.4</v>
      </c>
      <c r="R24" s="1"/>
      <c r="S24" s="2"/>
      <c r="T24" s="2"/>
      <c r="U24" s="2"/>
      <c r="V24" s="2"/>
      <c r="W24" s="2"/>
      <c r="X24" s="1"/>
    </row>
  </sheetData>
  <sheetProtection password="E7C5" sheet="1" objects="1" scenarios="1"/>
  <mergeCells count="12">
    <mergeCell ref="A11:G11"/>
    <mergeCell ref="A2:G2"/>
    <mergeCell ref="A1:B1"/>
    <mergeCell ref="C1:F1"/>
    <mergeCell ref="A4:G4"/>
    <mergeCell ref="A5:A10"/>
    <mergeCell ref="D5:D10"/>
    <mergeCell ref="A12:A17"/>
    <mergeCell ref="D12:D17"/>
    <mergeCell ref="A18:G18"/>
    <mergeCell ref="A19:A24"/>
    <mergeCell ref="D19:D2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2"/>
  <sheetViews>
    <sheetView view="pageBreakPreview" zoomScale="85" zoomScaleNormal="85" zoomScaleSheetLayoutView="85" workbookViewId="0">
      <selection sqref="A1:C1"/>
    </sheetView>
  </sheetViews>
  <sheetFormatPr defaultRowHeight="12.75" x14ac:dyDescent="0.2"/>
  <cols>
    <col min="1" max="1" width="33.7109375" style="3" customWidth="1"/>
    <col min="2" max="2" width="31.7109375" style="3" customWidth="1"/>
    <col min="3" max="3" width="15.7109375" style="3" customWidth="1"/>
    <col min="4" max="4" width="35.7109375" style="3" customWidth="1"/>
    <col min="5" max="6" width="10.7109375" style="3" customWidth="1"/>
    <col min="7" max="7" width="15.7109375" style="16" customWidth="1"/>
    <col min="8" max="10" width="5.85546875" style="3" customWidth="1"/>
    <col min="11" max="16384" width="9.140625" style="3"/>
  </cols>
  <sheetData>
    <row r="1" spans="1:24" ht="123" customHeight="1" thickBot="1" x14ac:dyDescent="0.25">
      <c r="A1" s="177"/>
      <c r="B1" s="178"/>
      <c r="C1" s="178"/>
      <c r="D1" s="179"/>
      <c r="E1" s="179"/>
      <c r="F1" s="179"/>
      <c r="G1" s="194"/>
    </row>
    <row r="2" spans="1:24" ht="38.25" customHeight="1" thickBot="1" x14ac:dyDescent="0.25">
      <c r="A2" s="162" t="s">
        <v>245</v>
      </c>
      <c r="B2" s="25" t="s">
        <v>1</v>
      </c>
      <c r="C2" s="25" t="s">
        <v>8</v>
      </c>
      <c r="D2" s="25" t="s">
        <v>7</v>
      </c>
      <c r="E2" s="13" t="s">
        <v>10</v>
      </c>
      <c r="F2" s="25" t="s">
        <v>9</v>
      </c>
      <c r="G2" s="28" t="s">
        <v>2</v>
      </c>
    </row>
    <row r="3" spans="1:24" ht="20.100000000000001" customHeight="1" thickBot="1" x14ac:dyDescent="0.25">
      <c r="A3" s="167" t="s">
        <v>65</v>
      </c>
      <c r="B3" s="169"/>
      <c r="C3" s="169"/>
      <c r="D3" s="169"/>
      <c r="E3" s="169"/>
      <c r="F3" s="169"/>
      <c r="G3" s="170"/>
    </row>
    <row r="4" spans="1:24" ht="86.25" customHeight="1" thickBot="1" x14ac:dyDescent="0.25">
      <c r="A4" s="174"/>
      <c r="B4" s="27" t="s">
        <v>152</v>
      </c>
      <c r="C4" s="36" t="s">
        <v>80</v>
      </c>
      <c r="D4" s="195" t="s">
        <v>160</v>
      </c>
      <c r="E4" s="61">
        <v>6.9</v>
      </c>
      <c r="F4" s="65">
        <v>2.1000000000000001E-2</v>
      </c>
      <c r="G4" s="37">
        <f>Таблица!E40</f>
        <v>1614.6</v>
      </c>
    </row>
    <row r="5" spans="1:24" ht="86.25" customHeight="1" thickBot="1" x14ac:dyDescent="0.25">
      <c r="A5" s="175"/>
      <c r="B5" s="27" t="s">
        <v>153</v>
      </c>
      <c r="C5" s="27" t="s">
        <v>81</v>
      </c>
      <c r="D5" s="196"/>
      <c r="E5" s="62">
        <v>9.4</v>
      </c>
      <c r="F5" s="65">
        <v>0.03</v>
      </c>
      <c r="G5" s="37">
        <f>Таблица!E41</f>
        <v>1978.6</v>
      </c>
    </row>
    <row r="6" spans="1:24" ht="86.25" customHeight="1" thickBot="1" x14ac:dyDescent="0.25">
      <c r="A6" s="176"/>
      <c r="B6" s="27" t="s">
        <v>154</v>
      </c>
      <c r="C6" s="22" t="s">
        <v>82</v>
      </c>
      <c r="D6" s="197"/>
      <c r="E6" s="63">
        <v>10.4</v>
      </c>
      <c r="F6" s="66">
        <v>0.03</v>
      </c>
      <c r="G6" s="37">
        <f>Таблица!E42</f>
        <v>2225.6</v>
      </c>
    </row>
    <row r="7" spans="1:24" ht="86.25" customHeight="1" thickBot="1" x14ac:dyDescent="0.25">
      <c r="A7" s="198"/>
      <c r="B7" s="24" t="s">
        <v>155</v>
      </c>
      <c r="C7" s="27" t="s">
        <v>77</v>
      </c>
      <c r="D7" s="195" t="s">
        <v>161</v>
      </c>
      <c r="E7" s="64">
        <v>15.5</v>
      </c>
      <c r="F7" s="65">
        <v>0.03</v>
      </c>
      <c r="G7" s="37">
        <f>Таблица!E43</f>
        <v>4109.3</v>
      </c>
    </row>
    <row r="8" spans="1:24" ht="86.25" customHeight="1" thickBot="1" x14ac:dyDescent="0.25">
      <c r="A8" s="199"/>
      <c r="B8" s="24" t="s">
        <v>156</v>
      </c>
      <c r="C8" s="27" t="s">
        <v>78</v>
      </c>
      <c r="D8" s="196"/>
      <c r="E8" s="64">
        <v>18.399999999999999</v>
      </c>
      <c r="F8" s="66">
        <v>3.4000000000000002E-2</v>
      </c>
      <c r="G8" s="37">
        <f>Таблица!E44</f>
        <v>4618.8999999999996</v>
      </c>
    </row>
    <row r="9" spans="1:24" ht="86.25" customHeight="1" thickBot="1" x14ac:dyDescent="0.25">
      <c r="A9" s="200"/>
      <c r="B9" s="24" t="s">
        <v>157</v>
      </c>
      <c r="C9" s="27" t="s">
        <v>79</v>
      </c>
      <c r="D9" s="197"/>
      <c r="E9" s="64">
        <v>20.399999999999999</v>
      </c>
      <c r="F9" s="66">
        <v>0.04</v>
      </c>
      <c r="G9" s="37">
        <f>Таблица!E45</f>
        <v>5120.7</v>
      </c>
    </row>
    <row r="10" spans="1:24" ht="20.100000000000001" customHeight="1" thickBot="1" x14ac:dyDescent="0.25">
      <c r="A10" s="167" t="s">
        <v>184</v>
      </c>
      <c r="B10" s="169"/>
      <c r="C10" s="169"/>
      <c r="D10" s="169"/>
      <c r="E10" s="169"/>
      <c r="F10" s="169"/>
      <c r="G10" s="170"/>
    </row>
    <row r="11" spans="1:24" ht="104.25" customHeight="1" thickBot="1" x14ac:dyDescent="0.25">
      <c r="A11" s="201"/>
      <c r="B11" s="24" t="s">
        <v>158</v>
      </c>
      <c r="C11" s="23" t="s">
        <v>83</v>
      </c>
      <c r="D11" s="192" t="s">
        <v>160</v>
      </c>
      <c r="E11" s="64">
        <v>12.9</v>
      </c>
      <c r="F11" s="66">
        <v>0.05</v>
      </c>
      <c r="G11" s="29">
        <f>Таблица!E46</f>
        <v>3118.7</v>
      </c>
      <c r="O11" s="16"/>
    </row>
    <row r="12" spans="1:24" ht="104.25" customHeight="1" thickBot="1" x14ac:dyDescent="0.25">
      <c r="A12" s="201"/>
      <c r="B12" s="24" t="s">
        <v>159</v>
      </c>
      <c r="C12" s="23" t="s">
        <v>83</v>
      </c>
      <c r="D12" s="193"/>
      <c r="E12" s="64">
        <v>14.4</v>
      </c>
      <c r="F12" s="66">
        <v>0.05</v>
      </c>
      <c r="G12" s="29">
        <f>Таблица!E47</f>
        <v>3490.5</v>
      </c>
    </row>
    <row r="13" spans="1:24" ht="91.5" customHeight="1" thickBot="1" x14ac:dyDescent="0.25">
      <c r="A13" s="190"/>
      <c r="B13" s="24" t="s">
        <v>166</v>
      </c>
      <c r="C13" s="27" t="s">
        <v>75</v>
      </c>
      <c r="D13" s="192" t="s">
        <v>161</v>
      </c>
      <c r="E13" s="64">
        <v>20.399999999999999</v>
      </c>
      <c r="F13" s="66">
        <v>0.05</v>
      </c>
      <c r="G13" s="29">
        <f>Таблица!E48</f>
        <v>5625.1</v>
      </c>
      <c r="R13" s="1"/>
      <c r="S13" s="1"/>
      <c r="T13" s="1"/>
      <c r="U13" s="1"/>
      <c r="V13" s="1"/>
      <c r="W13" s="1"/>
      <c r="X13" s="1"/>
    </row>
    <row r="14" spans="1:24" ht="91.5" customHeight="1" thickBot="1" x14ac:dyDescent="0.25">
      <c r="A14" s="191"/>
      <c r="B14" s="24" t="s">
        <v>167</v>
      </c>
      <c r="C14" s="27" t="s">
        <v>76</v>
      </c>
      <c r="D14" s="193"/>
      <c r="E14" s="64">
        <v>22.9</v>
      </c>
      <c r="F14" s="66">
        <v>5.1999999999999998E-2</v>
      </c>
      <c r="G14" s="29">
        <f>Таблица!E49</f>
        <v>6185.4</v>
      </c>
      <c r="R14" s="1"/>
      <c r="S14" s="1"/>
      <c r="T14" s="1"/>
      <c r="U14" s="1"/>
      <c r="V14" s="1"/>
      <c r="W14" s="1"/>
      <c r="X14" s="1"/>
    </row>
    <row r="15" spans="1:24" ht="75.75" customHeight="1" thickBot="1" x14ac:dyDescent="0.25">
      <c r="A15" s="190"/>
      <c r="B15" s="24" t="s">
        <v>168</v>
      </c>
      <c r="C15" s="27" t="s">
        <v>75</v>
      </c>
      <c r="D15" s="192" t="s">
        <v>161</v>
      </c>
      <c r="E15" s="64">
        <v>20.9</v>
      </c>
      <c r="F15" s="66">
        <v>0.05</v>
      </c>
      <c r="G15" s="29">
        <f>Таблица!E50</f>
        <v>5400.2</v>
      </c>
      <c r="R15" s="1"/>
      <c r="S15" s="1"/>
      <c r="T15" s="1"/>
      <c r="U15" s="1"/>
      <c r="V15" s="1"/>
      <c r="W15" s="1"/>
      <c r="X15" s="1"/>
    </row>
    <row r="16" spans="1:24" ht="75.75" customHeight="1" thickBot="1" x14ac:dyDescent="0.25">
      <c r="A16" s="191"/>
      <c r="B16" s="24" t="s">
        <v>169</v>
      </c>
      <c r="C16" s="27" t="s">
        <v>76</v>
      </c>
      <c r="D16" s="193"/>
      <c r="E16" s="64">
        <v>24.9</v>
      </c>
      <c r="F16" s="66">
        <v>5.1999999999999998E-2</v>
      </c>
      <c r="G16" s="29">
        <f>Таблица!E51</f>
        <v>6024.2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9" x14ac:dyDescent="0.2">
      <c r="A17" s="1"/>
      <c r="B17" s="1"/>
      <c r="C17" s="1"/>
      <c r="D17" s="1"/>
      <c r="E17" s="1"/>
      <c r="F17" s="1"/>
      <c r="G17" s="17"/>
      <c r="H17" s="1"/>
      <c r="I17" s="1"/>
    </row>
    <row r="18" spans="1:9" x14ac:dyDescent="0.2">
      <c r="A18" s="1"/>
      <c r="B18" s="1"/>
      <c r="C18" s="1"/>
      <c r="D18" s="1"/>
      <c r="E18" s="1"/>
      <c r="F18" s="1"/>
      <c r="G18" s="17"/>
      <c r="H18" s="1"/>
      <c r="I18" s="1"/>
    </row>
    <row r="19" spans="1:9" x14ac:dyDescent="0.2">
      <c r="A19" s="1"/>
      <c r="B19" s="1"/>
      <c r="C19" s="1"/>
      <c r="D19" s="1"/>
      <c r="E19" s="1"/>
      <c r="F19" s="1"/>
      <c r="G19" s="17"/>
      <c r="H19" s="1"/>
      <c r="I19" s="1"/>
    </row>
    <row r="20" spans="1:9" x14ac:dyDescent="0.2">
      <c r="A20" s="1"/>
      <c r="B20" s="1"/>
      <c r="C20" s="1"/>
      <c r="D20" s="1"/>
      <c r="E20" s="1"/>
      <c r="F20" s="1"/>
      <c r="G20" s="17"/>
      <c r="H20" s="1"/>
      <c r="I20" s="1"/>
    </row>
    <row r="21" spans="1:9" x14ac:dyDescent="0.2">
      <c r="A21" s="1"/>
      <c r="B21" s="1"/>
      <c r="C21" s="1"/>
      <c r="D21" s="1"/>
      <c r="E21" s="1"/>
      <c r="F21" s="1"/>
      <c r="G21" s="17"/>
      <c r="H21" s="1"/>
      <c r="I21" s="1"/>
    </row>
    <row r="22" spans="1:9" x14ac:dyDescent="0.2">
      <c r="A22" s="1"/>
      <c r="B22" s="1"/>
      <c r="C22" s="1"/>
      <c r="D22" s="1"/>
      <c r="E22" s="1"/>
      <c r="F22" s="1"/>
      <c r="G22" s="17"/>
      <c r="H22" s="1"/>
      <c r="I22" s="1"/>
    </row>
  </sheetData>
  <sheetProtection password="E7C5" sheet="1" objects="1" scenarios="1"/>
  <mergeCells count="14">
    <mergeCell ref="A15:A16"/>
    <mergeCell ref="D15:D16"/>
    <mergeCell ref="A1:C1"/>
    <mergeCell ref="D1:G1"/>
    <mergeCell ref="A3:G3"/>
    <mergeCell ref="A4:A6"/>
    <mergeCell ref="D4:D6"/>
    <mergeCell ref="A7:A9"/>
    <mergeCell ref="D7:D9"/>
    <mergeCell ref="A10:G10"/>
    <mergeCell ref="A11:A12"/>
    <mergeCell ref="D11:D12"/>
    <mergeCell ref="A13:A14"/>
    <mergeCell ref="D13:D14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25"/>
  <sheetViews>
    <sheetView view="pageBreakPreview" zoomScale="85" zoomScaleNormal="85" zoomScaleSheetLayoutView="85" workbookViewId="0">
      <selection sqref="A1:C1"/>
    </sheetView>
  </sheetViews>
  <sheetFormatPr defaultRowHeight="12.75" x14ac:dyDescent="0.2"/>
  <cols>
    <col min="1" max="1" width="55.28515625" style="3" customWidth="1"/>
    <col min="2" max="3" width="15.7109375" style="3" customWidth="1"/>
    <col min="4" max="4" width="34.140625" style="3" customWidth="1"/>
    <col min="5" max="6" width="10.7109375" style="3" customWidth="1"/>
    <col min="7" max="7" width="10.7109375" style="16" customWidth="1"/>
    <col min="8" max="10" width="5.85546875" style="3" customWidth="1"/>
    <col min="11" max="16384" width="9.140625" style="3"/>
  </cols>
  <sheetData>
    <row r="1" spans="1:25" ht="123" customHeight="1" thickBot="1" x14ac:dyDescent="0.25">
      <c r="A1" s="177"/>
      <c r="B1" s="178"/>
      <c r="C1" s="178"/>
      <c r="D1" s="179"/>
      <c r="E1" s="179"/>
      <c r="F1" s="179"/>
      <c r="G1" s="194"/>
    </row>
    <row r="2" spans="1:25" ht="38.25" customHeight="1" thickBot="1" x14ac:dyDescent="0.25">
      <c r="A2" s="162" t="s">
        <v>245</v>
      </c>
      <c r="B2" s="25" t="s">
        <v>1</v>
      </c>
      <c r="C2" s="25" t="s">
        <v>8</v>
      </c>
      <c r="D2" s="25" t="s">
        <v>7</v>
      </c>
      <c r="E2" s="13" t="s">
        <v>10</v>
      </c>
      <c r="F2" s="25" t="s">
        <v>9</v>
      </c>
      <c r="G2" s="28" t="s">
        <v>2</v>
      </c>
    </row>
    <row r="3" spans="1:25" ht="15" customHeight="1" thickBot="1" x14ac:dyDescent="0.25">
      <c r="A3" s="167" t="s">
        <v>237</v>
      </c>
      <c r="B3" s="168"/>
      <c r="C3" s="169"/>
      <c r="D3" s="169"/>
      <c r="E3" s="169"/>
      <c r="F3" s="169"/>
      <c r="G3" s="170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W3" s="1"/>
      <c r="X3" s="1"/>
      <c r="Y3" s="1"/>
    </row>
    <row r="4" spans="1:25" ht="160.5" customHeight="1" thickBot="1" x14ac:dyDescent="0.25">
      <c r="A4" s="48"/>
      <c r="B4" s="21" t="s">
        <v>238</v>
      </c>
      <c r="C4" s="21" t="s">
        <v>239</v>
      </c>
      <c r="D4" s="93" t="s">
        <v>241</v>
      </c>
      <c r="E4" s="67">
        <v>11</v>
      </c>
      <c r="F4" s="47">
        <v>8.5000000000000006E-2</v>
      </c>
      <c r="G4" s="30">
        <f>Таблица!E65</f>
        <v>16663.400000000001</v>
      </c>
    </row>
    <row r="5" spans="1:25" ht="15" customHeight="1" thickBot="1" x14ac:dyDescent="0.25">
      <c r="A5" s="167" t="s">
        <v>67</v>
      </c>
      <c r="B5" s="168"/>
      <c r="C5" s="169"/>
      <c r="D5" s="169"/>
      <c r="E5" s="169"/>
      <c r="F5" s="169"/>
      <c r="G5" s="170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W5" s="1"/>
      <c r="X5" s="1"/>
      <c r="Y5" s="1"/>
    </row>
    <row r="6" spans="1:25" ht="50.1" customHeight="1" thickBot="1" x14ac:dyDescent="0.25">
      <c r="A6" s="202"/>
      <c r="B6" s="24" t="s">
        <v>68</v>
      </c>
      <c r="C6" s="24" t="s">
        <v>71</v>
      </c>
      <c r="D6" s="195" t="s">
        <v>93</v>
      </c>
      <c r="E6" s="67">
        <v>0.5</v>
      </c>
      <c r="F6" s="47">
        <v>1E-3</v>
      </c>
      <c r="G6" s="45">
        <f>Таблица!E52</f>
        <v>2832.7</v>
      </c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W6" s="1"/>
      <c r="X6" s="1"/>
      <c r="Y6" s="1"/>
    </row>
    <row r="7" spans="1:25" ht="50.1" customHeight="1" thickBot="1" x14ac:dyDescent="0.25">
      <c r="A7" s="203"/>
      <c r="B7" s="24" t="s">
        <v>69</v>
      </c>
      <c r="C7" s="24" t="s">
        <v>72</v>
      </c>
      <c r="D7" s="196"/>
      <c r="E7" s="67">
        <v>0.65</v>
      </c>
      <c r="F7" s="27">
        <v>1.1999999999999999E-3</v>
      </c>
      <c r="G7" s="45">
        <f>Таблица!E53</f>
        <v>3151.2</v>
      </c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</row>
    <row r="8" spans="1:25" ht="50.1" customHeight="1" thickBot="1" x14ac:dyDescent="0.25">
      <c r="A8" s="204"/>
      <c r="B8" s="24" t="s">
        <v>70</v>
      </c>
      <c r="C8" s="24" t="s">
        <v>73</v>
      </c>
      <c r="D8" s="197"/>
      <c r="E8" s="67">
        <v>0.7</v>
      </c>
      <c r="F8" s="23">
        <v>2E-3</v>
      </c>
      <c r="G8" s="45">
        <f>Таблица!E54</f>
        <v>3770</v>
      </c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 thickBot="1" x14ac:dyDescent="0.25">
      <c r="A9" s="205" t="s">
        <v>107</v>
      </c>
      <c r="B9" s="206"/>
      <c r="C9" s="206"/>
      <c r="D9" s="206"/>
      <c r="E9" s="206"/>
      <c r="F9" s="206"/>
      <c r="G9" s="207"/>
      <c r="Q9" s="1"/>
      <c r="R9" s="1"/>
      <c r="S9" s="1"/>
      <c r="T9" s="1"/>
      <c r="U9" s="1"/>
      <c r="V9" s="1"/>
      <c r="W9" s="1"/>
      <c r="X9" s="1"/>
      <c r="Y9" s="1"/>
    </row>
    <row r="10" spans="1:25" ht="33.950000000000003" customHeight="1" thickBot="1" x14ac:dyDescent="0.25">
      <c r="A10" s="202"/>
      <c r="B10" s="27" t="s">
        <v>143</v>
      </c>
      <c r="C10" s="27" t="s">
        <v>147</v>
      </c>
      <c r="D10" s="208" t="s">
        <v>162</v>
      </c>
      <c r="E10" s="134">
        <v>1</v>
      </c>
      <c r="F10" s="69">
        <v>0.01</v>
      </c>
      <c r="G10" s="136">
        <f>Таблица!E58</f>
        <v>384.8</v>
      </c>
      <c r="Q10" s="1"/>
      <c r="R10" s="1"/>
      <c r="S10" s="1"/>
      <c r="T10" s="1"/>
      <c r="U10" s="1"/>
      <c r="V10" s="1"/>
      <c r="W10" s="1"/>
      <c r="X10" s="1"/>
      <c r="Y10" s="1"/>
    </row>
    <row r="11" spans="1:25" ht="33.950000000000003" customHeight="1" thickBot="1" x14ac:dyDescent="0.25">
      <c r="A11" s="203"/>
      <c r="B11" s="27" t="s">
        <v>144</v>
      </c>
      <c r="C11" s="27" t="s">
        <v>148</v>
      </c>
      <c r="D11" s="209"/>
      <c r="E11" s="134">
        <v>1.2</v>
      </c>
      <c r="F11" s="69">
        <v>0.01</v>
      </c>
      <c r="G11" s="136">
        <f>Таблица!E59</f>
        <v>479.7</v>
      </c>
      <c r="Q11" s="1"/>
      <c r="R11" s="1"/>
      <c r="S11" s="1"/>
      <c r="T11" s="1"/>
      <c r="U11" s="1"/>
      <c r="V11" s="1"/>
      <c r="W11" s="1"/>
      <c r="X11" s="1"/>
      <c r="Y11" s="1"/>
    </row>
    <row r="12" spans="1:25" ht="33.950000000000003" customHeight="1" thickBot="1" x14ac:dyDescent="0.25">
      <c r="A12" s="203"/>
      <c r="B12" s="27" t="s">
        <v>145</v>
      </c>
      <c r="C12" s="27" t="s">
        <v>149</v>
      </c>
      <c r="D12" s="209"/>
      <c r="E12" s="134">
        <v>1.5</v>
      </c>
      <c r="F12" s="69">
        <v>0.01</v>
      </c>
      <c r="G12" s="136">
        <f>Таблица!E60</f>
        <v>534.29999999999995</v>
      </c>
      <c r="Q12" s="1"/>
      <c r="R12" s="1"/>
      <c r="S12" s="1"/>
      <c r="T12" s="1"/>
      <c r="U12" s="1"/>
      <c r="V12" s="1"/>
      <c r="W12" s="1"/>
      <c r="X12" s="1"/>
      <c r="Y12" s="1"/>
    </row>
    <row r="13" spans="1:25" ht="33.950000000000003" customHeight="1" thickBot="1" x14ac:dyDescent="0.25">
      <c r="A13" s="204"/>
      <c r="B13" s="27" t="s">
        <v>146</v>
      </c>
      <c r="C13" s="27" t="s">
        <v>150</v>
      </c>
      <c r="D13" s="210"/>
      <c r="E13" s="135">
        <v>1.7</v>
      </c>
      <c r="F13" s="69">
        <v>0.01</v>
      </c>
      <c r="G13" s="136">
        <f>Таблица!E61</f>
        <v>643.5</v>
      </c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 thickBot="1" x14ac:dyDescent="0.25">
      <c r="A14" s="167" t="s">
        <v>128</v>
      </c>
      <c r="B14" s="168"/>
      <c r="C14" s="169"/>
      <c r="D14" s="169"/>
      <c r="E14" s="169"/>
      <c r="F14" s="169"/>
      <c r="G14" s="170"/>
      <c r="Q14" s="1"/>
      <c r="R14" s="1"/>
      <c r="S14" s="1"/>
      <c r="T14" s="1"/>
      <c r="U14" s="1"/>
      <c r="V14" s="1"/>
      <c r="W14" s="1"/>
      <c r="X14" s="1"/>
      <c r="Y14" s="1"/>
    </row>
    <row r="15" spans="1:25" ht="318" customHeight="1" thickBot="1" x14ac:dyDescent="0.25">
      <c r="A15" s="140"/>
      <c r="B15" s="24" t="s">
        <v>74</v>
      </c>
      <c r="C15" s="24" t="s">
        <v>163</v>
      </c>
      <c r="D15" s="93" t="s">
        <v>185</v>
      </c>
      <c r="E15" s="31" t="s">
        <v>94</v>
      </c>
      <c r="F15" s="133" t="s">
        <v>97</v>
      </c>
      <c r="G15" s="141">
        <f>Таблица!E55</f>
        <v>226.2</v>
      </c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 thickBot="1" x14ac:dyDescent="0.25">
      <c r="A16" s="167" t="s">
        <v>90</v>
      </c>
      <c r="B16" s="168"/>
      <c r="C16" s="169"/>
      <c r="D16" s="169"/>
      <c r="E16" s="169"/>
      <c r="F16" s="169"/>
      <c r="G16" s="170"/>
      <c r="R16" s="1"/>
      <c r="S16" s="1"/>
      <c r="T16" s="1"/>
      <c r="U16" s="1"/>
      <c r="V16" s="1"/>
      <c r="W16" s="1"/>
      <c r="X16" s="1"/>
    </row>
    <row r="17" spans="1:24" ht="171" customHeight="1" thickBot="1" x14ac:dyDescent="0.25">
      <c r="A17" s="49"/>
      <c r="B17" s="24" t="s">
        <v>91</v>
      </c>
      <c r="C17" s="24" t="s">
        <v>164</v>
      </c>
      <c r="D17" s="94" t="s">
        <v>236</v>
      </c>
      <c r="E17" s="50" t="s">
        <v>95</v>
      </c>
      <c r="F17" s="33" t="s">
        <v>97</v>
      </c>
      <c r="G17" s="68">
        <f>Таблица!E56</f>
        <v>1127.0999999999999</v>
      </c>
      <c r="R17" s="1"/>
      <c r="S17" s="1"/>
      <c r="T17" s="1"/>
      <c r="U17" s="1"/>
      <c r="V17" s="1"/>
      <c r="W17" s="1"/>
      <c r="X17" s="1"/>
    </row>
    <row r="18" spans="1:24" ht="15" customHeight="1" thickBot="1" x14ac:dyDescent="0.25">
      <c r="A18" s="167" t="s">
        <v>89</v>
      </c>
      <c r="B18" s="168"/>
      <c r="C18" s="169"/>
      <c r="D18" s="169"/>
      <c r="E18" s="169"/>
      <c r="F18" s="169"/>
      <c r="G18" s="170"/>
      <c r="R18" s="1"/>
      <c r="S18" s="1"/>
      <c r="T18" s="1"/>
      <c r="U18" s="1"/>
      <c r="V18" s="1"/>
      <c r="W18" s="1"/>
      <c r="X18" s="1"/>
    </row>
    <row r="19" spans="1:24" ht="203.25" customHeight="1" thickBot="1" x14ac:dyDescent="0.25">
      <c r="A19" s="49"/>
      <c r="B19" s="27" t="s">
        <v>92</v>
      </c>
      <c r="C19" s="24" t="s">
        <v>242</v>
      </c>
      <c r="D19" s="94" t="s">
        <v>165</v>
      </c>
      <c r="E19" s="50" t="s">
        <v>96</v>
      </c>
      <c r="F19" s="133" t="s">
        <v>98</v>
      </c>
      <c r="G19" s="68">
        <f>Таблица!E57</f>
        <v>2732.6</v>
      </c>
      <c r="R19" s="1"/>
      <c r="S19" s="1"/>
      <c r="T19" s="1"/>
      <c r="U19" s="1"/>
      <c r="V19" s="1"/>
      <c r="W19" s="1"/>
      <c r="X19" s="1"/>
    </row>
    <row r="20" spans="1:24" x14ac:dyDescent="0.2">
      <c r="A20" s="1"/>
      <c r="B20" s="1"/>
      <c r="C20" s="1"/>
      <c r="D20" s="1"/>
      <c r="E20" s="1"/>
      <c r="F20" s="1"/>
      <c r="G20" s="17"/>
      <c r="H20" s="1"/>
      <c r="I20" s="1"/>
    </row>
    <row r="21" spans="1:24" x14ac:dyDescent="0.2">
      <c r="A21" s="1"/>
      <c r="B21" s="1"/>
      <c r="C21" s="1"/>
      <c r="D21" s="1"/>
      <c r="E21" s="1"/>
      <c r="F21" s="1"/>
      <c r="G21" s="17"/>
      <c r="H21" s="1"/>
      <c r="I21" s="1"/>
    </row>
    <row r="22" spans="1:24" x14ac:dyDescent="0.2">
      <c r="A22" s="1"/>
      <c r="B22" s="1"/>
      <c r="C22" s="1"/>
      <c r="D22" s="1"/>
      <c r="E22" s="1"/>
      <c r="F22" s="1"/>
      <c r="G22" s="17"/>
      <c r="H22" s="1"/>
      <c r="I22" s="1"/>
    </row>
    <row r="23" spans="1:24" x14ac:dyDescent="0.2">
      <c r="A23" s="1"/>
      <c r="B23" s="1"/>
      <c r="C23" s="1"/>
      <c r="D23" s="1"/>
      <c r="E23" s="1"/>
      <c r="F23" s="1"/>
      <c r="G23" s="17"/>
      <c r="H23" s="1"/>
      <c r="I23" s="1"/>
    </row>
    <row r="24" spans="1:24" x14ac:dyDescent="0.2">
      <c r="A24" s="1"/>
      <c r="B24" s="1"/>
      <c r="C24" s="1"/>
      <c r="D24" s="1"/>
      <c r="E24" s="1"/>
      <c r="F24" s="1"/>
      <c r="G24" s="17"/>
      <c r="H24" s="1"/>
      <c r="I24" s="1"/>
    </row>
    <row r="25" spans="1:24" x14ac:dyDescent="0.2">
      <c r="A25" s="1"/>
      <c r="B25" s="1"/>
      <c r="C25" s="1"/>
      <c r="D25" s="1"/>
      <c r="E25" s="1"/>
      <c r="F25" s="1"/>
      <c r="G25" s="17"/>
      <c r="H25" s="1"/>
      <c r="I25" s="1"/>
    </row>
  </sheetData>
  <sheetProtection password="E7C5" sheet="1" objects="1" scenarios="1"/>
  <mergeCells count="12">
    <mergeCell ref="A18:G18"/>
    <mergeCell ref="A10:A13"/>
    <mergeCell ref="D10:D13"/>
    <mergeCell ref="D6:D8"/>
    <mergeCell ref="A14:G14"/>
    <mergeCell ref="A16:G16"/>
    <mergeCell ref="A1:C1"/>
    <mergeCell ref="D1:G1"/>
    <mergeCell ref="A5:G5"/>
    <mergeCell ref="A6:A8"/>
    <mergeCell ref="A9:G9"/>
    <mergeCell ref="A3:G3"/>
  </mergeCells>
  <phoneticPr fontId="2" type="noConversion"/>
  <printOptions horizont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15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view="pageBreakPreview" zoomScale="85" zoomScaleNormal="100" zoomScaleSheetLayoutView="85" workbookViewId="0"/>
  </sheetViews>
  <sheetFormatPr defaultRowHeight="12.75" x14ac:dyDescent="0.2"/>
  <cols>
    <col min="1" max="1" width="78.140625" customWidth="1"/>
    <col min="2" max="2" width="12.85546875" style="73" customWidth="1"/>
    <col min="3" max="3" width="60.42578125" customWidth="1"/>
    <col min="4" max="4" width="12.140625" style="18" customWidth="1"/>
  </cols>
  <sheetData>
    <row r="1" spans="1:4" ht="123" customHeight="1" x14ac:dyDescent="0.2">
      <c r="A1" s="156"/>
      <c r="B1" s="157"/>
      <c r="C1" s="157"/>
      <c r="D1" s="158"/>
    </row>
    <row r="2" spans="1:4" ht="18.75" customHeight="1" thickBot="1" x14ac:dyDescent="0.25">
      <c r="A2" s="159"/>
      <c r="B2" s="160"/>
      <c r="C2" s="160"/>
      <c r="D2" s="161"/>
    </row>
    <row r="3" spans="1:4" ht="19.5" thickBot="1" x14ac:dyDescent="0.25">
      <c r="A3" s="215" t="s">
        <v>3</v>
      </c>
      <c r="B3" s="216"/>
      <c r="C3" s="217"/>
      <c r="D3" s="218"/>
    </row>
    <row r="4" spans="1:4" ht="17.100000000000001" customHeight="1" thickBot="1" x14ac:dyDescent="0.25">
      <c r="A4" s="74"/>
      <c r="B4" s="72"/>
      <c r="C4" s="71" t="s">
        <v>141</v>
      </c>
      <c r="D4" s="95" t="s">
        <v>2</v>
      </c>
    </row>
    <row r="5" spans="1:4" ht="17.100000000000001" customHeight="1" x14ac:dyDescent="0.2">
      <c r="A5" s="10"/>
      <c r="B5" s="52"/>
      <c r="C5" s="122" t="s">
        <v>113</v>
      </c>
      <c r="D5" s="101">
        <f>Таблица!E27</f>
        <v>26042.9</v>
      </c>
    </row>
    <row r="6" spans="1:4" ht="17.100000000000001" customHeight="1" x14ac:dyDescent="0.2">
      <c r="A6" s="10"/>
      <c r="B6" s="52"/>
      <c r="C6" s="124" t="s">
        <v>113</v>
      </c>
      <c r="D6" s="102">
        <f>D5</f>
        <v>26042.9</v>
      </c>
    </row>
    <row r="7" spans="1:4" ht="17.100000000000001" customHeight="1" x14ac:dyDescent="0.2">
      <c r="A7" s="10"/>
      <c r="B7" s="52"/>
      <c r="C7" s="124" t="s">
        <v>114</v>
      </c>
      <c r="D7" s="102">
        <f>Таблица!E22</f>
        <v>16701.099999999999</v>
      </c>
    </row>
    <row r="8" spans="1:4" ht="17.100000000000001" customHeight="1" x14ac:dyDescent="0.2">
      <c r="A8" s="10"/>
      <c r="B8" s="52"/>
      <c r="C8" s="124" t="s">
        <v>114</v>
      </c>
      <c r="D8" s="102">
        <f>D7</f>
        <v>16701.099999999999</v>
      </c>
    </row>
    <row r="9" spans="1:4" ht="17.100000000000001" customHeight="1" x14ac:dyDescent="0.2">
      <c r="A9" s="10"/>
      <c r="B9" s="52"/>
      <c r="C9" s="124" t="s">
        <v>114</v>
      </c>
      <c r="D9" s="102">
        <f>D8</f>
        <v>16701.099999999999</v>
      </c>
    </row>
    <row r="10" spans="1:4" ht="17.100000000000001" customHeight="1" x14ac:dyDescent="0.2">
      <c r="A10" s="10"/>
      <c r="B10" s="52"/>
      <c r="C10" s="124" t="s">
        <v>179</v>
      </c>
      <c r="D10" s="102">
        <f>Таблица!D42</f>
        <v>1712</v>
      </c>
    </row>
    <row r="11" spans="1:4" ht="17.100000000000001" customHeight="1" x14ac:dyDescent="0.2">
      <c r="A11" s="10"/>
      <c r="B11" s="52"/>
      <c r="C11" s="124" t="s">
        <v>179</v>
      </c>
      <c r="D11" s="102">
        <f>D10</f>
        <v>1712</v>
      </c>
    </row>
    <row r="12" spans="1:4" ht="17.100000000000001" customHeight="1" x14ac:dyDescent="0.2">
      <c r="A12" s="10"/>
      <c r="B12" s="52"/>
      <c r="C12" s="127" t="s">
        <v>116</v>
      </c>
      <c r="D12" s="102">
        <f>Таблица!E52</f>
        <v>2832.7</v>
      </c>
    </row>
    <row r="13" spans="1:4" ht="17.100000000000001" customHeight="1" x14ac:dyDescent="0.2">
      <c r="A13" s="10"/>
      <c r="B13" s="52"/>
      <c r="C13" s="127" t="s">
        <v>116</v>
      </c>
      <c r="D13" s="102">
        <f>D12</f>
        <v>2832.7</v>
      </c>
    </row>
    <row r="14" spans="1:4" ht="17.100000000000001" customHeight="1" x14ac:dyDescent="0.2">
      <c r="A14" s="10"/>
      <c r="B14" s="52"/>
      <c r="C14" s="127" t="s">
        <v>116</v>
      </c>
      <c r="D14" s="102">
        <f>D13</f>
        <v>2832.7</v>
      </c>
    </row>
    <row r="15" spans="1:4" ht="17.100000000000001" customHeight="1" x14ac:dyDescent="0.2">
      <c r="A15" s="10"/>
      <c r="B15" s="52"/>
      <c r="C15" s="127" t="s">
        <v>130</v>
      </c>
      <c r="D15" s="102">
        <f>Комплектующие!G15*7</f>
        <v>1583.4</v>
      </c>
    </row>
    <row r="16" spans="1:4" ht="17.100000000000001" customHeight="1" x14ac:dyDescent="0.2">
      <c r="A16" s="10"/>
      <c r="B16" s="52"/>
      <c r="C16" s="127" t="s">
        <v>305</v>
      </c>
      <c r="D16" s="102">
        <f>Таблица!E62</f>
        <v>4369.3</v>
      </c>
    </row>
    <row r="17" spans="1:4" ht="17.100000000000001" customHeight="1" thickBot="1" x14ac:dyDescent="0.25">
      <c r="A17" s="10"/>
      <c r="B17" s="52"/>
      <c r="C17" s="99" t="s">
        <v>305</v>
      </c>
      <c r="D17" s="111">
        <f>D16</f>
        <v>4369.3</v>
      </c>
    </row>
    <row r="18" spans="1:4" ht="17.100000000000001" customHeight="1" x14ac:dyDescent="0.25">
      <c r="A18" s="76" t="s">
        <v>88</v>
      </c>
      <c r="B18" s="100">
        <f>SUM(D5:D17)</f>
        <v>124433.2</v>
      </c>
      <c r="C18" s="211"/>
      <c r="D18" s="212"/>
    </row>
    <row r="19" spans="1:4" ht="17.100000000000001" customHeight="1" thickBot="1" x14ac:dyDescent="0.3">
      <c r="A19" s="76"/>
      <c r="B19" s="100"/>
      <c r="C19" s="213"/>
      <c r="D19" s="214"/>
    </row>
    <row r="20" spans="1:4" ht="17.25" thickBot="1" x14ac:dyDescent="0.25">
      <c r="A20" s="53"/>
      <c r="B20" s="54"/>
      <c r="C20" s="137" t="s">
        <v>141</v>
      </c>
      <c r="D20" s="112" t="s">
        <v>2</v>
      </c>
    </row>
    <row r="21" spans="1:4" ht="17.100000000000001" customHeight="1" x14ac:dyDescent="0.2">
      <c r="A21" s="219"/>
      <c r="B21" s="113"/>
      <c r="C21" s="114" t="s">
        <v>117</v>
      </c>
      <c r="D21" s="34">
        <f>Таблица!E14</f>
        <v>24404.9</v>
      </c>
    </row>
    <row r="22" spans="1:4" ht="17.100000000000001" customHeight="1" x14ac:dyDescent="0.2">
      <c r="A22" s="219"/>
      <c r="B22" s="113"/>
      <c r="C22" s="115" t="s">
        <v>117</v>
      </c>
      <c r="D22" s="35">
        <f>D21</f>
        <v>24404.9</v>
      </c>
    </row>
    <row r="23" spans="1:4" ht="17.100000000000001" customHeight="1" x14ac:dyDescent="0.2">
      <c r="A23" s="219"/>
      <c r="B23" s="113"/>
      <c r="C23" s="115" t="s">
        <v>118</v>
      </c>
      <c r="D23" s="35">
        <f>Таблица!E12</f>
        <v>18590</v>
      </c>
    </row>
    <row r="24" spans="1:4" ht="17.100000000000001" customHeight="1" x14ac:dyDescent="0.2">
      <c r="A24" s="219"/>
      <c r="B24" s="113"/>
      <c r="C24" s="115" t="s">
        <v>118</v>
      </c>
      <c r="D24" s="35">
        <f>D23</f>
        <v>18590</v>
      </c>
    </row>
    <row r="25" spans="1:4" ht="17.100000000000001" customHeight="1" x14ac:dyDescent="0.2">
      <c r="A25" s="219"/>
      <c r="B25" s="113"/>
      <c r="C25" s="115" t="s">
        <v>129</v>
      </c>
      <c r="D25" s="35">
        <f>Таблица!E11</f>
        <v>16259.1</v>
      </c>
    </row>
    <row r="26" spans="1:4" ht="17.100000000000001" customHeight="1" x14ac:dyDescent="0.2">
      <c r="A26" s="219"/>
      <c r="B26" s="113"/>
      <c r="C26" s="115" t="s">
        <v>129</v>
      </c>
      <c r="D26" s="35">
        <f>D25</f>
        <v>16259.1</v>
      </c>
    </row>
    <row r="27" spans="1:4" ht="17.100000000000001" customHeight="1" x14ac:dyDescent="0.2">
      <c r="A27" s="219"/>
      <c r="B27" s="113"/>
      <c r="C27" s="115" t="s">
        <v>129</v>
      </c>
      <c r="D27" s="35">
        <f>D26</f>
        <v>16259.1</v>
      </c>
    </row>
    <row r="28" spans="1:4" ht="17.100000000000001" customHeight="1" x14ac:dyDescent="0.2">
      <c r="A28" s="219"/>
      <c r="B28" s="113"/>
      <c r="C28" s="115" t="s">
        <v>129</v>
      </c>
      <c r="D28" s="35">
        <f>D27</f>
        <v>16259.1</v>
      </c>
    </row>
    <row r="29" spans="1:4" ht="17.100000000000001" customHeight="1" x14ac:dyDescent="0.2">
      <c r="A29" s="219"/>
      <c r="B29" s="113"/>
      <c r="C29" s="115" t="s">
        <v>180</v>
      </c>
      <c r="D29" s="35">
        <f>Таблица!E50</f>
        <v>5400.2</v>
      </c>
    </row>
    <row r="30" spans="1:4" ht="17.100000000000001" customHeight="1" x14ac:dyDescent="0.2">
      <c r="A30" s="219"/>
      <c r="B30" s="113"/>
      <c r="C30" s="115" t="s">
        <v>180</v>
      </c>
      <c r="D30" s="35">
        <f>D29</f>
        <v>5400.2</v>
      </c>
    </row>
    <row r="31" spans="1:4" ht="17.100000000000001" customHeight="1" x14ac:dyDescent="0.2">
      <c r="A31" s="219"/>
      <c r="B31" s="113"/>
      <c r="C31" s="115" t="s">
        <v>181</v>
      </c>
      <c r="D31" s="35">
        <f>D30</f>
        <v>5400.2</v>
      </c>
    </row>
    <row r="32" spans="1:4" ht="17.100000000000001" customHeight="1" x14ac:dyDescent="0.2">
      <c r="A32" s="219"/>
      <c r="B32" s="113"/>
      <c r="C32" s="115" t="s">
        <v>181</v>
      </c>
      <c r="D32" s="35">
        <f>D31</f>
        <v>5400.2</v>
      </c>
    </row>
    <row r="33" spans="1:4" ht="17.100000000000001" customHeight="1" x14ac:dyDescent="0.2">
      <c r="A33" s="219"/>
      <c r="B33" s="113"/>
      <c r="C33" s="116" t="s">
        <v>119</v>
      </c>
      <c r="D33" s="35">
        <f>Таблица!E53</f>
        <v>3151.2</v>
      </c>
    </row>
    <row r="34" spans="1:4" ht="17.100000000000001" customHeight="1" x14ac:dyDescent="0.2">
      <c r="A34" s="219"/>
      <c r="B34" s="113"/>
      <c r="C34" s="116" t="s">
        <v>119</v>
      </c>
      <c r="D34" s="35">
        <f>D33</f>
        <v>3151.2</v>
      </c>
    </row>
    <row r="35" spans="1:4" ht="17.100000000000001" customHeight="1" x14ac:dyDescent="0.2">
      <c r="A35" s="219"/>
      <c r="B35" s="113"/>
      <c r="C35" s="116" t="s">
        <v>119</v>
      </c>
      <c r="D35" s="35">
        <f>D34</f>
        <v>3151.2</v>
      </c>
    </row>
    <row r="36" spans="1:4" ht="17.100000000000001" customHeight="1" thickBot="1" x14ac:dyDescent="0.25">
      <c r="A36" s="219"/>
      <c r="B36" s="113"/>
      <c r="C36" s="119" t="s">
        <v>131</v>
      </c>
      <c r="D36" s="103">
        <f>Комплектующие!G15*10</f>
        <v>2262</v>
      </c>
    </row>
    <row r="37" spans="1:4" ht="17.100000000000001" customHeight="1" x14ac:dyDescent="0.2">
      <c r="A37" s="92"/>
      <c r="B37" s="113"/>
      <c r="C37" s="220"/>
      <c r="D37" s="221"/>
    </row>
    <row r="38" spans="1:4" ht="17.100000000000001" customHeight="1" x14ac:dyDescent="0.25">
      <c r="B38" s="117"/>
      <c r="C38" s="222"/>
      <c r="D38" s="223"/>
    </row>
    <row r="39" spans="1:4" ht="17.100000000000001" customHeight="1" x14ac:dyDescent="0.25">
      <c r="A39" s="76" t="s">
        <v>88</v>
      </c>
      <c r="B39" s="117">
        <f>SUM(D21:D39)</f>
        <v>184342.6</v>
      </c>
      <c r="C39" s="222"/>
      <c r="D39" s="223"/>
    </row>
    <row r="40" spans="1:4" ht="17.100000000000001" customHeight="1" thickBot="1" x14ac:dyDescent="0.25">
      <c r="A40" s="10"/>
      <c r="B40" s="118"/>
      <c r="C40" s="224"/>
      <c r="D40" s="225"/>
    </row>
    <row r="41" spans="1:4" ht="17.25" thickBot="1" x14ac:dyDescent="0.25">
      <c r="A41" s="53"/>
      <c r="B41" s="54"/>
      <c r="C41" s="71" t="s">
        <v>141</v>
      </c>
      <c r="D41" s="95" t="s">
        <v>2</v>
      </c>
    </row>
    <row r="42" spans="1:4" ht="18" customHeight="1" x14ac:dyDescent="0.2">
      <c r="A42" s="199"/>
      <c r="B42" s="120"/>
      <c r="C42" s="114" t="s">
        <v>117</v>
      </c>
      <c r="D42" s="104">
        <f>Таблица!E14</f>
        <v>24404.9</v>
      </c>
    </row>
    <row r="43" spans="1:4" ht="18" customHeight="1" x14ac:dyDescent="0.2">
      <c r="A43" s="199"/>
      <c r="B43" s="120"/>
      <c r="C43" s="115" t="s">
        <v>117</v>
      </c>
      <c r="D43" s="105">
        <f>D42</f>
        <v>24404.9</v>
      </c>
    </row>
    <row r="44" spans="1:4" ht="18" customHeight="1" x14ac:dyDescent="0.2">
      <c r="A44" s="199"/>
      <c r="B44" s="120"/>
      <c r="C44" s="115" t="s">
        <v>129</v>
      </c>
      <c r="D44" s="105">
        <f>Таблица!E11</f>
        <v>16259.1</v>
      </c>
    </row>
    <row r="45" spans="1:4" ht="18" customHeight="1" x14ac:dyDescent="0.2">
      <c r="A45" s="199"/>
      <c r="B45" s="120"/>
      <c r="C45" s="115" t="s">
        <v>129</v>
      </c>
      <c r="D45" s="35">
        <f>D44</f>
        <v>16259.1</v>
      </c>
    </row>
    <row r="46" spans="1:4" ht="18" customHeight="1" x14ac:dyDescent="0.2">
      <c r="A46" s="199"/>
      <c r="B46" s="120"/>
      <c r="C46" s="115" t="s">
        <v>120</v>
      </c>
      <c r="D46" s="35">
        <f>Таблица!E33</f>
        <v>27847.3</v>
      </c>
    </row>
    <row r="47" spans="1:4" ht="18" customHeight="1" x14ac:dyDescent="0.2">
      <c r="A47" s="199"/>
      <c r="B47" s="120"/>
      <c r="C47" s="115" t="s">
        <v>182</v>
      </c>
      <c r="D47" s="35">
        <f>Таблица!E48</f>
        <v>5625.1</v>
      </c>
    </row>
    <row r="48" spans="1:4" ht="18" customHeight="1" x14ac:dyDescent="0.2">
      <c r="A48" s="199"/>
      <c r="B48" s="120"/>
      <c r="C48" s="115" t="s">
        <v>183</v>
      </c>
      <c r="D48" s="35">
        <f>D47</f>
        <v>5625.1</v>
      </c>
    </row>
    <row r="49" spans="1:4" ht="18" customHeight="1" x14ac:dyDescent="0.2">
      <c r="A49" s="199"/>
      <c r="B49" s="120"/>
      <c r="C49" s="116" t="s">
        <v>119</v>
      </c>
      <c r="D49" s="35">
        <f>Таблица!E53</f>
        <v>3151.2</v>
      </c>
    </row>
    <row r="50" spans="1:4" ht="18" customHeight="1" x14ac:dyDescent="0.2">
      <c r="A50" s="199"/>
      <c r="B50" s="120"/>
      <c r="C50" s="116" t="s">
        <v>119</v>
      </c>
      <c r="D50" s="35">
        <f>D49</f>
        <v>3151.2</v>
      </c>
    </row>
    <row r="51" spans="1:4" ht="18" customHeight="1" x14ac:dyDescent="0.2">
      <c r="A51" s="199"/>
      <c r="B51" s="120"/>
      <c r="C51" s="116" t="s">
        <v>119</v>
      </c>
      <c r="D51" s="35">
        <f>D50</f>
        <v>3151.2</v>
      </c>
    </row>
    <row r="52" spans="1:4" ht="18" customHeight="1" x14ac:dyDescent="0.2">
      <c r="A52" s="199"/>
      <c r="B52" s="120"/>
      <c r="C52" s="116" t="s">
        <v>130</v>
      </c>
      <c r="D52" s="35">
        <f>Комплектующие!G15*7</f>
        <v>1583.4</v>
      </c>
    </row>
    <row r="53" spans="1:4" ht="18" customHeight="1" x14ac:dyDescent="0.2">
      <c r="A53" s="199"/>
      <c r="B53" s="120"/>
      <c r="C53" s="116" t="s">
        <v>306</v>
      </c>
      <c r="D53" s="35">
        <f>Таблица!E63</f>
        <v>11152.7</v>
      </c>
    </row>
    <row r="54" spans="1:4" ht="18" customHeight="1" thickBot="1" x14ac:dyDescent="0.25">
      <c r="A54" s="110"/>
      <c r="B54" s="120"/>
      <c r="C54" s="119" t="s">
        <v>306</v>
      </c>
      <c r="D54" s="103">
        <f>D53</f>
        <v>11152.7</v>
      </c>
    </row>
    <row r="55" spans="1:4" ht="18" customHeight="1" x14ac:dyDescent="0.25">
      <c r="A55" s="76" t="s">
        <v>88</v>
      </c>
      <c r="B55" s="117">
        <f>SUM(D42:D54)</f>
        <v>153767.9</v>
      </c>
      <c r="C55" s="211"/>
      <c r="D55" s="212"/>
    </row>
    <row r="56" spans="1:4" ht="18" customHeight="1" thickBot="1" x14ac:dyDescent="0.25">
      <c r="A56" s="14"/>
      <c r="B56" s="121"/>
      <c r="C56" s="213"/>
      <c r="D56" s="214"/>
    </row>
    <row r="57" spans="1:4" ht="17.25" thickBot="1" x14ac:dyDescent="0.25">
      <c r="A57" s="46"/>
      <c r="B57" s="75"/>
      <c r="C57" s="71" t="s">
        <v>141</v>
      </c>
      <c r="D57" s="95" t="s">
        <v>2</v>
      </c>
    </row>
    <row r="58" spans="1:4" ht="18" customHeight="1" x14ac:dyDescent="0.2">
      <c r="A58" s="70"/>
      <c r="B58" s="96"/>
      <c r="C58" s="122" t="s">
        <v>124</v>
      </c>
      <c r="D58" s="123">
        <f>Таблица!E39</f>
        <v>31876</v>
      </c>
    </row>
    <row r="59" spans="1:4" ht="18" customHeight="1" x14ac:dyDescent="0.2">
      <c r="A59" s="70"/>
      <c r="B59" s="96"/>
      <c r="C59" s="124" t="s">
        <v>124</v>
      </c>
      <c r="D59" s="125">
        <f>D58</f>
        <v>31876</v>
      </c>
    </row>
    <row r="60" spans="1:4" ht="18" customHeight="1" x14ac:dyDescent="0.2">
      <c r="A60" s="70"/>
      <c r="B60" s="96"/>
      <c r="C60" s="124" t="s">
        <v>124</v>
      </c>
      <c r="D60" s="125">
        <f>D59</f>
        <v>31876</v>
      </c>
    </row>
    <row r="61" spans="1:4" ht="18" customHeight="1" x14ac:dyDescent="0.2">
      <c r="A61" s="70"/>
      <c r="B61" s="96"/>
      <c r="C61" s="124" t="s">
        <v>124</v>
      </c>
      <c r="D61" s="126">
        <f>D60</f>
        <v>31876</v>
      </c>
    </row>
    <row r="62" spans="1:4" ht="18" customHeight="1" x14ac:dyDescent="0.2">
      <c r="A62" s="70"/>
      <c r="B62" s="96"/>
      <c r="C62" s="124" t="s">
        <v>124</v>
      </c>
      <c r="D62" s="126">
        <f>D58</f>
        <v>31876</v>
      </c>
    </row>
    <row r="63" spans="1:4" ht="18" customHeight="1" x14ac:dyDescent="0.2">
      <c r="A63" s="70"/>
      <c r="B63" s="96"/>
      <c r="C63" s="124" t="s">
        <v>124</v>
      </c>
      <c r="D63" s="126">
        <f>D59</f>
        <v>31876</v>
      </c>
    </row>
    <row r="64" spans="1:4" ht="18" customHeight="1" x14ac:dyDescent="0.2">
      <c r="A64" s="70"/>
      <c r="B64" s="96"/>
      <c r="C64" s="124" t="s">
        <v>124</v>
      </c>
      <c r="D64" s="126">
        <f>D63</f>
        <v>31876</v>
      </c>
    </row>
    <row r="65" spans="1:4" ht="18" customHeight="1" x14ac:dyDescent="0.2">
      <c r="A65" s="70"/>
      <c r="B65" s="96"/>
      <c r="C65" s="127" t="s">
        <v>122</v>
      </c>
      <c r="D65" s="126">
        <f>Таблица!E54</f>
        <v>3770</v>
      </c>
    </row>
    <row r="66" spans="1:4" ht="18" customHeight="1" x14ac:dyDescent="0.2">
      <c r="A66" s="70"/>
      <c r="B66" s="96"/>
      <c r="C66" s="127" t="s">
        <v>122</v>
      </c>
      <c r="D66" s="126">
        <f>D65</f>
        <v>3770</v>
      </c>
    </row>
    <row r="67" spans="1:4" ht="18" customHeight="1" x14ac:dyDescent="0.2">
      <c r="A67" s="70"/>
      <c r="B67" s="96"/>
      <c r="C67" s="127" t="s">
        <v>122</v>
      </c>
      <c r="D67" s="126">
        <f>D66</f>
        <v>3770</v>
      </c>
    </row>
    <row r="68" spans="1:4" ht="18" customHeight="1" x14ac:dyDescent="0.2">
      <c r="A68" s="70"/>
      <c r="B68" s="96"/>
      <c r="C68" s="127" t="s">
        <v>122</v>
      </c>
      <c r="D68" s="126">
        <f>D67</f>
        <v>3770</v>
      </c>
    </row>
    <row r="69" spans="1:4" ht="18" customHeight="1" x14ac:dyDescent="0.2">
      <c r="A69" s="70"/>
      <c r="B69" s="96"/>
      <c r="C69" s="127" t="s">
        <v>122</v>
      </c>
      <c r="D69" s="126">
        <f>D68</f>
        <v>3770</v>
      </c>
    </row>
    <row r="70" spans="1:4" ht="18" customHeight="1" x14ac:dyDescent="0.2">
      <c r="A70" s="70"/>
      <c r="B70" s="96"/>
      <c r="C70" s="127" t="s">
        <v>122</v>
      </c>
      <c r="D70" s="126">
        <f>D69</f>
        <v>3770</v>
      </c>
    </row>
    <row r="71" spans="1:4" ht="18" customHeight="1" x14ac:dyDescent="0.2">
      <c r="A71" s="70"/>
      <c r="B71" s="96"/>
      <c r="C71" s="127" t="s">
        <v>132</v>
      </c>
      <c r="D71" s="126">
        <f>Комплектующие!G15*12</f>
        <v>2714.4</v>
      </c>
    </row>
    <row r="72" spans="1:4" ht="18" customHeight="1" x14ac:dyDescent="0.25">
      <c r="A72" s="97" t="s">
        <v>88</v>
      </c>
      <c r="B72" s="117">
        <f>SUM(D58:D73)</f>
        <v>256471.8</v>
      </c>
      <c r="C72" s="128" t="s">
        <v>126</v>
      </c>
      <c r="D72" s="126">
        <f>Таблица!E64</f>
        <v>4002.7</v>
      </c>
    </row>
    <row r="73" spans="1:4" ht="18" customHeight="1" thickBot="1" x14ac:dyDescent="0.25">
      <c r="A73" s="129"/>
      <c r="B73" s="130"/>
      <c r="C73" s="131" t="s">
        <v>126</v>
      </c>
      <c r="D73" s="132">
        <f>D72</f>
        <v>4002.7</v>
      </c>
    </row>
    <row r="74" spans="1:4" ht="12.75" customHeight="1" x14ac:dyDescent="0.2">
      <c r="A74" s="96"/>
      <c r="B74" s="96"/>
      <c r="C74" s="98"/>
      <c r="D74" s="98"/>
    </row>
    <row r="75" spans="1:4" ht="12.75" customHeight="1" x14ac:dyDescent="0.2">
      <c r="A75" s="97"/>
      <c r="B75" s="96"/>
      <c r="C75" s="98"/>
      <c r="D75" s="98"/>
    </row>
    <row r="76" spans="1:4" ht="12.75" customHeight="1" x14ac:dyDescent="0.2">
      <c r="A76" s="96"/>
      <c r="B76" s="96"/>
      <c r="C76" s="98"/>
      <c r="D76" s="98"/>
    </row>
    <row r="77" spans="1:4" ht="13.5" customHeight="1" x14ac:dyDescent="0.2">
      <c r="A77" s="96"/>
      <c r="B77" s="96"/>
      <c r="C77" s="98"/>
      <c r="D77" s="98"/>
    </row>
  </sheetData>
  <sheetProtection password="E7C5" sheet="1" objects="1" scenarios="1"/>
  <mergeCells count="6">
    <mergeCell ref="C55:D56"/>
    <mergeCell ref="A3:D3"/>
    <mergeCell ref="A21:A36"/>
    <mergeCell ref="A42:A53"/>
    <mergeCell ref="C18:D19"/>
    <mergeCell ref="C37:D40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view="pageBreakPreview" zoomScaleNormal="100" zoomScaleSheetLayoutView="100" workbookViewId="0">
      <selection activeCell="D4" sqref="D4"/>
    </sheetView>
  </sheetViews>
  <sheetFormatPr defaultRowHeight="12.75" x14ac:dyDescent="0.2"/>
  <cols>
    <col min="1" max="1" width="13.7109375" customWidth="1"/>
    <col min="2" max="7" width="9.7109375" customWidth="1"/>
    <col min="8" max="8" width="5.5703125" customWidth="1"/>
    <col min="9" max="9" width="13.7109375" customWidth="1"/>
    <col min="10" max="10" width="19.28515625" customWidth="1"/>
  </cols>
  <sheetData>
    <row r="1" spans="1:10" ht="53.25" customHeight="1" thickBot="1" x14ac:dyDescent="0.25">
      <c r="A1" s="88" t="s">
        <v>100</v>
      </c>
      <c r="B1" s="78" t="s">
        <v>101</v>
      </c>
      <c r="C1" s="79" t="s">
        <v>102</v>
      </c>
      <c r="D1" s="78" t="s">
        <v>103</v>
      </c>
      <c r="E1" s="80" t="s">
        <v>104</v>
      </c>
      <c r="G1" s="89"/>
      <c r="H1" s="90"/>
    </row>
    <row r="2" spans="1:10" ht="35.1" customHeight="1" thickBot="1" x14ac:dyDescent="0.4">
      <c r="A2" s="81" t="s">
        <v>101</v>
      </c>
      <c r="B2" s="83" t="s">
        <v>105</v>
      </c>
      <c r="C2" s="84"/>
      <c r="D2" s="84"/>
      <c r="E2" s="85"/>
      <c r="G2" s="90"/>
      <c r="H2" s="91"/>
    </row>
    <row r="3" spans="1:10" ht="35.1" customHeight="1" thickBot="1" x14ac:dyDescent="0.4">
      <c r="A3" s="81" t="s">
        <v>102</v>
      </c>
      <c r="B3" s="84"/>
      <c r="C3" s="83" t="s">
        <v>105</v>
      </c>
      <c r="D3" s="84"/>
      <c r="E3" s="85"/>
      <c r="G3" s="90"/>
      <c r="H3" s="91"/>
    </row>
    <row r="4" spans="1:10" ht="35.1" customHeight="1" thickBot="1" x14ac:dyDescent="0.4">
      <c r="A4" s="81" t="s">
        <v>103</v>
      </c>
      <c r="B4" s="84"/>
      <c r="C4" s="84"/>
      <c r="D4" s="83" t="s">
        <v>105</v>
      </c>
      <c r="E4" s="85"/>
      <c r="G4" s="90"/>
      <c r="H4" s="91"/>
    </row>
    <row r="5" spans="1:10" ht="35.1" customHeight="1" thickBot="1" x14ac:dyDescent="0.4">
      <c r="A5" s="82" t="s">
        <v>104</v>
      </c>
      <c r="B5" s="86"/>
      <c r="C5" s="86"/>
      <c r="D5" s="86"/>
      <c r="E5" s="87" t="s">
        <v>105</v>
      </c>
      <c r="G5" s="90"/>
      <c r="H5" s="91"/>
    </row>
    <row r="6" spans="1:10" x14ac:dyDescent="0.2">
      <c r="I6" s="73"/>
      <c r="J6" s="73"/>
    </row>
    <row r="7" spans="1:10" ht="13.5" thickBot="1" x14ac:dyDescent="0.25">
      <c r="I7" s="73"/>
      <c r="J7" s="73"/>
    </row>
    <row r="8" spans="1:10" ht="64.5" thickBot="1" x14ac:dyDescent="0.25">
      <c r="A8" s="77" t="s">
        <v>100</v>
      </c>
      <c r="B8" s="229" t="s">
        <v>106</v>
      </c>
      <c r="C8" s="230"/>
      <c r="I8" s="73"/>
      <c r="J8" s="73"/>
    </row>
    <row r="9" spans="1:10" ht="26.25" thickBot="1" x14ac:dyDescent="0.25">
      <c r="A9" s="81" t="s">
        <v>101</v>
      </c>
      <c r="B9" s="231" t="s">
        <v>105</v>
      </c>
      <c r="C9" s="232"/>
    </row>
    <row r="10" spans="1:10" ht="24" thickBot="1" x14ac:dyDescent="0.25">
      <c r="A10" s="81" t="s">
        <v>102</v>
      </c>
      <c r="B10" s="231" t="s">
        <v>105</v>
      </c>
      <c r="C10" s="232"/>
    </row>
    <row r="11" spans="1:10" ht="24" thickBot="1" x14ac:dyDescent="0.25">
      <c r="A11" s="81" t="s">
        <v>103</v>
      </c>
      <c r="B11" s="231" t="s">
        <v>105</v>
      </c>
      <c r="C11" s="232"/>
    </row>
    <row r="12" spans="1:10" ht="24" thickBot="1" x14ac:dyDescent="0.25">
      <c r="A12" s="82" t="s">
        <v>104</v>
      </c>
      <c r="B12" s="227" t="s">
        <v>105</v>
      </c>
      <c r="C12" s="228"/>
    </row>
    <row r="13" spans="1:10" ht="20.25" customHeight="1" x14ac:dyDescent="0.2"/>
    <row r="14" spans="1:10" x14ac:dyDescent="0.2">
      <c r="A14" s="226"/>
      <c r="B14" s="226"/>
      <c r="C14" s="226"/>
      <c r="D14" s="226"/>
      <c r="E14" s="226"/>
      <c r="F14" s="226"/>
      <c r="G14" s="226"/>
      <c r="H14" s="226"/>
      <c r="I14" s="226"/>
    </row>
    <row r="15" spans="1:10" x14ac:dyDescent="0.2">
      <c r="A15" s="226"/>
      <c r="B15" s="226"/>
      <c r="C15" s="226"/>
      <c r="D15" s="226"/>
      <c r="E15" s="226"/>
      <c r="F15" s="226"/>
      <c r="G15" s="226"/>
      <c r="H15" s="226"/>
      <c r="I15" s="226"/>
    </row>
    <row r="16" spans="1:10" x14ac:dyDescent="0.2">
      <c r="A16" s="226"/>
      <c r="B16" s="226"/>
      <c r="C16" s="226"/>
      <c r="D16" s="226"/>
      <c r="E16" s="226"/>
      <c r="F16" s="226"/>
      <c r="G16" s="226"/>
      <c r="H16" s="226"/>
      <c r="I16" s="226"/>
    </row>
    <row r="17" spans="1:9" x14ac:dyDescent="0.2">
      <c r="A17" s="226"/>
      <c r="B17" s="226"/>
      <c r="C17" s="226"/>
      <c r="D17" s="226"/>
      <c r="E17" s="226"/>
      <c r="F17" s="226"/>
      <c r="G17" s="226"/>
      <c r="H17" s="226"/>
      <c r="I17" s="226"/>
    </row>
    <row r="18" spans="1:9" x14ac:dyDescent="0.2">
      <c r="A18" s="226"/>
      <c r="B18" s="226"/>
      <c r="C18" s="226"/>
      <c r="D18" s="226"/>
      <c r="E18" s="226"/>
      <c r="F18" s="226"/>
      <c r="G18" s="226"/>
      <c r="H18" s="226"/>
      <c r="I18" s="226"/>
    </row>
    <row r="19" spans="1:9" x14ac:dyDescent="0.2">
      <c r="A19" s="226"/>
      <c r="B19" s="226"/>
      <c r="C19" s="226"/>
      <c r="D19" s="226"/>
      <c r="E19" s="226"/>
      <c r="F19" s="226"/>
      <c r="G19" s="226"/>
      <c r="H19" s="226"/>
      <c r="I19" s="226"/>
    </row>
    <row r="20" spans="1:9" x14ac:dyDescent="0.2">
      <c r="A20" s="226"/>
      <c r="B20" s="226"/>
      <c r="C20" s="226"/>
      <c r="D20" s="226"/>
      <c r="E20" s="226"/>
      <c r="F20" s="226"/>
      <c r="G20" s="226"/>
      <c r="H20" s="226"/>
      <c r="I20" s="226"/>
    </row>
    <row r="21" spans="1:9" x14ac:dyDescent="0.2">
      <c r="A21" s="226"/>
      <c r="B21" s="226"/>
      <c r="C21" s="226"/>
      <c r="D21" s="226"/>
      <c r="E21" s="226"/>
      <c r="F21" s="226"/>
      <c r="G21" s="226"/>
      <c r="H21" s="226"/>
      <c r="I21" s="226"/>
    </row>
    <row r="22" spans="1:9" x14ac:dyDescent="0.2">
      <c r="A22" s="226"/>
      <c r="B22" s="226"/>
      <c r="C22" s="226"/>
      <c r="D22" s="226"/>
      <c r="E22" s="226"/>
      <c r="F22" s="226"/>
      <c r="G22" s="226"/>
      <c r="H22" s="226"/>
      <c r="I22" s="226"/>
    </row>
    <row r="23" spans="1:9" x14ac:dyDescent="0.2">
      <c r="A23" s="226"/>
      <c r="B23" s="226"/>
      <c r="C23" s="226"/>
      <c r="D23" s="226"/>
      <c r="E23" s="226"/>
      <c r="F23" s="226"/>
      <c r="G23" s="226"/>
      <c r="H23" s="226"/>
      <c r="I23" s="226"/>
    </row>
    <row r="24" spans="1:9" x14ac:dyDescent="0.2">
      <c r="A24" s="226"/>
      <c r="B24" s="226"/>
      <c r="C24" s="226"/>
      <c r="D24" s="226"/>
      <c r="E24" s="226"/>
      <c r="F24" s="226"/>
      <c r="G24" s="226"/>
      <c r="H24" s="226"/>
      <c r="I24" s="226"/>
    </row>
    <row r="25" spans="1:9" x14ac:dyDescent="0.2">
      <c r="A25" s="226"/>
      <c r="B25" s="226"/>
      <c r="C25" s="226"/>
      <c r="D25" s="226"/>
      <c r="E25" s="226"/>
      <c r="F25" s="226"/>
      <c r="G25" s="226"/>
      <c r="H25" s="226"/>
      <c r="I25" s="226"/>
    </row>
    <row r="26" spans="1:9" x14ac:dyDescent="0.2">
      <c r="A26" s="226"/>
      <c r="B26" s="226"/>
      <c r="C26" s="226"/>
      <c r="D26" s="226"/>
      <c r="E26" s="226"/>
      <c r="F26" s="226"/>
      <c r="G26" s="226"/>
      <c r="H26" s="226"/>
      <c r="I26" s="226"/>
    </row>
    <row r="27" spans="1:9" x14ac:dyDescent="0.2">
      <c r="A27" s="226"/>
      <c r="B27" s="226"/>
      <c r="C27" s="226"/>
      <c r="D27" s="226"/>
      <c r="E27" s="226"/>
      <c r="F27" s="226"/>
      <c r="G27" s="226"/>
      <c r="H27" s="226"/>
      <c r="I27" s="226"/>
    </row>
    <row r="28" spans="1:9" x14ac:dyDescent="0.2">
      <c r="A28" s="226"/>
      <c r="B28" s="226"/>
      <c r="C28" s="226"/>
      <c r="D28" s="226"/>
      <c r="E28" s="226"/>
      <c r="F28" s="226"/>
      <c r="G28" s="226"/>
      <c r="H28" s="226"/>
      <c r="I28" s="226"/>
    </row>
    <row r="29" spans="1:9" x14ac:dyDescent="0.2">
      <c r="A29" s="226"/>
      <c r="B29" s="226"/>
      <c r="C29" s="226"/>
      <c r="D29" s="226"/>
      <c r="E29" s="226"/>
      <c r="F29" s="226"/>
      <c r="G29" s="226"/>
      <c r="H29" s="226"/>
      <c r="I29" s="226"/>
    </row>
    <row r="30" spans="1:9" x14ac:dyDescent="0.2">
      <c r="A30" s="226"/>
      <c r="B30" s="226"/>
      <c r="C30" s="226"/>
      <c r="D30" s="226"/>
      <c r="E30" s="226"/>
      <c r="F30" s="226"/>
      <c r="G30" s="226"/>
      <c r="H30" s="226"/>
      <c r="I30" s="226"/>
    </row>
    <row r="31" spans="1:9" x14ac:dyDescent="0.2">
      <c r="A31" s="226"/>
      <c r="B31" s="226"/>
      <c r="C31" s="226"/>
      <c r="D31" s="226"/>
      <c r="E31" s="226"/>
      <c r="F31" s="226"/>
      <c r="G31" s="226"/>
      <c r="H31" s="226"/>
      <c r="I31" s="226"/>
    </row>
    <row r="32" spans="1:9" x14ac:dyDescent="0.2">
      <c r="A32" s="226"/>
      <c r="B32" s="226"/>
      <c r="C32" s="226"/>
      <c r="D32" s="226"/>
      <c r="E32" s="226"/>
      <c r="F32" s="226"/>
      <c r="G32" s="226"/>
      <c r="H32" s="226"/>
      <c r="I32" s="226"/>
    </row>
    <row r="33" spans="1:9" x14ac:dyDescent="0.2">
      <c r="A33" s="226"/>
      <c r="B33" s="226"/>
      <c r="C33" s="226"/>
      <c r="D33" s="226"/>
      <c r="E33" s="226"/>
      <c r="F33" s="226"/>
      <c r="G33" s="226"/>
      <c r="H33" s="226"/>
      <c r="I33" s="226"/>
    </row>
    <row r="34" spans="1:9" x14ac:dyDescent="0.2">
      <c r="A34" s="226"/>
      <c r="B34" s="226"/>
      <c r="C34" s="226"/>
      <c r="D34" s="226"/>
      <c r="E34" s="226"/>
      <c r="F34" s="226"/>
      <c r="G34" s="226"/>
      <c r="H34" s="226"/>
      <c r="I34" s="226"/>
    </row>
    <row r="35" spans="1:9" x14ac:dyDescent="0.2">
      <c r="A35" s="226"/>
      <c r="B35" s="226"/>
      <c r="C35" s="226"/>
      <c r="D35" s="226"/>
      <c r="E35" s="226"/>
      <c r="F35" s="226"/>
      <c r="G35" s="226"/>
      <c r="H35" s="226"/>
      <c r="I35" s="226"/>
    </row>
  </sheetData>
  <sheetProtection password="E7C5" sheet="1" objects="1" scenarios="1"/>
  <mergeCells count="6">
    <mergeCell ref="A14:I35"/>
    <mergeCell ref="B12:C12"/>
    <mergeCell ref="B8:C8"/>
    <mergeCell ref="B9:C9"/>
    <mergeCell ref="B10:C10"/>
    <mergeCell ref="B11:C11"/>
  </mergeCells>
  <pageMargins left="0.7" right="0.7" top="0.75" bottom="0.75" header="0.3" footer="0.3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"/>
  <sheetViews>
    <sheetView view="pageBreakPreview" zoomScaleNormal="100" zoomScaleSheetLayoutView="100" workbookViewId="0">
      <selection activeCell="D2" sqref="D2"/>
    </sheetView>
  </sheetViews>
  <sheetFormatPr defaultRowHeight="12.75" x14ac:dyDescent="0.2"/>
  <cols>
    <col min="1" max="1" width="90.85546875" customWidth="1"/>
    <col min="2" max="2" width="72.7109375" customWidth="1"/>
    <col min="3" max="7" width="9.7109375" customWidth="1"/>
    <col min="8" max="8" width="5.5703125" customWidth="1"/>
    <col min="9" max="9" width="13.7109375" customWidth="1"/>
    <col min="10" max="10" width="19.28515625" customWidth="1"/>
  </cols>
  <sheetData>
    <row r="1" spans="1:9" ht="225" customHeight="1" x14ac:dyDescent="0.2">
      <c r="A1" s="154" t="s">
        <v>235</v>
      </c>
      <c r="B1" s="154" t="s">
        <v>244</v>
      </c>
      <c r="C1" s="155"/>
      <c r="D1" s="155"/>
      <c r="E1" s="155"/>
      <c r="F1" s="155"/>
      <c r="G1" s="155"/>
      <c r="H1" s="155"/>
      <c r="I1" s="155"/>
    </row>
    <row r="2" spans="1:9" ht="234" customHeight="1" x14ac:dyDescent="0.2">
      <c r="A2" s="154" t="s">
        <v>243</v>
      </c>
    </row>
    <row r="3" spans="1:9" ht="193.5" customHeight="1" x14ac:dyDescent="0.2">
      <c r="A3" s="154" t="s">
        <v>286</v>
      </c>
    </row>
  </sheetData>
  <sheetProtection password="E7C5" sheet="1" objects="1" scenarios="1"/>
  <pageMargins left="0.7" right="0.7" top="0.75" bottom="0.75" header="0.3" footer="0.3"/>
  <pageSetup paperSize="9" scale="7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zoomScaleNormal="100" workbookViewId="0">
      <pane xSplit="2" ySplit="3" topLeftCell="C49" activePane="bottomRight" state="frozen"/>
      <selection pane="topRight" activeCell="B1" sqref="B1"/>
      <selection pane="bottomLeft" activeCell="A4" sqref="A4"/>
      <selection pane="bottomRight" activeCell="G59" sqref="G59"/>
    </sheetView>
  </sheetViews>
  <sheetFormatPr defaultRowHeight="12.75" x14ac:dyDescent="0.2"/>
  <cols>
    <col min="1" max="1" width="16" style="6" customWidth="1"/>
    <col min="2" max="2" width="43" style="6" customWidth="1"/>
    <col min="3" max="3" width="22.7109375" style="8" customWidth="1"/>
    <col min="4" max="4" width="14.5703125" style="19" customWidth="1"/>
    <col min="5" max="5" width="22.28515625" style="20" customWidth="1"/>
    <col min="6" max="6" width="18.7109375" style="7" customWidth="1"/>
    <col min="7" max="7" width="18.42578125" style="6" customWidth="1"/>
    <col min="8" max="8" width="9.140625" style="6"/>
    <col min="9" max="9" width="15.7109375" style="142" bestFit="1" customWidth="1"/>
    <col min="10" max="10" width="14.7109375" style="6" bestFit="1" customWidth="1"/>
    <col min="11" max="11" width="9.140625" style="6"/>
    <col min="12" max="12" width="15.140625" style="6" bestFit="1" customWidth="1"/>
    <col min="13" max="16384" width="9.140625" style="6"/>
  </cols>
  <sheetData>
    <row r="1" spans="1:12" ht="50.25" customHeight="1" thickBot="1" x14ac:dyDescent="0.25">
      <c r="B1" s="233" t="s">
        <v>142</v>
      </c>
      <c r="C1" s="234"/>
      <c r="D1" s="234"/>
      <c r="E1" s="234"/>
      <c r="F1" s="234"/>
      <c r="G1" s="235"/>
    </row>
    <row r="2" spans="1:12" s="5" customFormat="1" ht="45.75" thickBot="1" x14ac:dyDescent="0.25">
      <c r="A2" s="41" t="s">
        <v>186</v>
      </c>
      <c r="B2" s="41" t="s">
        <v>0</v>
      </c>
      <c r="C2" s="41" t="s">
        <v>1</v>
      </c>
      <c r="D2" s="42" t="s">
        <v>2</v>
      </c>
      <c r="E2" s="43" t="s">
        <v>6</v>
      </c>
      <c r="F2" s="11" t="s">
        <v>5</v>
      </c>
      <c r="G2" s="11" t="s">
        <v>4</v>
      </c>
      <c r="I2" s="143"/>
    </row>
    <row r="3" spans="1:12" s="5" customFormat="1" ht="26.25" thickBot="1" x14ac:dyDescent="0.4">
      <c r="A3" s="56"/>
      <c r="B3" s="56"/>
      <c r="C3" s="57"/>
      <c r="D3" s="152"/>
      <c r="E3" s="44"/>
      <c r="F3" s="12">
        <v>1.3</v>
      </c>
      <c r="G3" s="55">
        <v>0</v>
      </c>
      <c r="I3" s="143"/>
    </row>
    <row r="4" spans="1:12" s="5" customFormat="1" ht="15" x14ac:dyDescent="0.2">
      <c r="A4" s="106" t="s">
        <v>192</v>
      </c>
      <c r="B4" s="106" t="s">
        <v>84</v>
      </c>
      <c r="C4" s="144" t="s">
        <v>11</v>
      </c>
      <c r="D4" s="138">
        <v>10775</v>
      </c>
      <c r="E4" s="148">
        <f t="shared" ref="E4:E35" si="0">D4*$F$3*(1-$G$3)</f>
        <v>14007.5</v>
      </c>
      <c r="F4" s="20"/>
      <c r="G4" s="163"/>
      <c r="H4" s="164"/>
      <c r="I4" s="165"/>
      <c r="J4" s="166"/>
    </row>
    <row r="5" spans="1:12" ht="15" x14ac:dyDescent="0.2">
      <c r="A5" s="107" t="s">
        <v>193</v>
      </c>
      <c r="B5" s="107" t="s">
        <v>84</v>
      </c>
      <c r="C5" s="145" t="s">
        <v>12</v>
      </c>
      <c r="D5" s="139">
        <v>11642</v>
      </c>
      <c r="E5" s="149">
        <f t="shared" si="0"/>
        <v>15134.6</v>
      </c>
      <c r="F5" s="20"/>
      <c r="G5" s="163"/>
      <c r="H5" s="164"/>
      <c r="I5" s="165"/>
      <c r="J5" s="166"/>
      <c r="K5" s="5"/>
      <c r="L5" s="5"/>
    </row>
    <row r="6" spans="1:12" s="9" customFormat="1" ht="15" x14ac:dyDescent="0.2">
      <c r="A6" s="108" t="s">
        <v>194</v>
      </c>
      <c r="B6" s="108" t="s">
        <v>84</v>
      </c>
      <c r="C6" s="146" t="s">
        <v>13</v>
      </c>
      <c r="D6" s="139">
        <v>13333</v>
      </c>
      <c r="E6" s="150">
        <f t="shared" si="0"/>
        <v>17332.900000000001</v>
      </c>
      <c r="F6" s="20"/>
      <c r="G6" s="163"/>
      <c r="H6" s="164"/>
      <c r="I6" s="165"/>
      <c r="J6" s="166"/>
      <c r="K6" s="5"/>
      <c r="L6" s="5"/>
    </row>
    <row r="7" spans="1:12" ht="15" x14ac:dyDescent="0.2">
      <c r="A7" s="108" t="s">
        <v>195</v>
      </c>
      <c r="B7" s="108" t="s">
        <v>84</v>
      </c>
      <c r="C7" s="146" t="s">
        <v>14</v>
      </c>
      <c r="D7" s="139">
        <v>15871</v>
      </c>
      <c r="E7" s="150">
        <f t="shared" si="0"/>
        <v>20632.3</v>
      </c>
      <c r="F7" s="20"/>
      <c r="G7" s="163"/>
      <c r="H7" s="164"/>
      <c r="I7" s="165"/>
      <c r="J7" s="166"/>
      <c r="K7" s="5"/>
      <c r="L7" s="5"/>
    </row>
    <row r="8" spans="1:12" ht="15" x14ac:dyDescent="0.2">
      <c r="A8" s="108" t="s">
        <v>196</v>
      </c>
      <c r="B8" s="108" t="s">
        <v>84</v>
      </c>
      <c r="C8" s="146" t="s">
        <v>15</v>
      </c>
      <c r="D8" s="139">
        <v>17570</v>
      </c>
      <c r="E8" s="150">
        <f t="shared" si="0"/>
        <v>22841</v>
      </c>
      <c r="F8" s="20"/>
      <c r="G8" s="163"/>
      <c r="H8" s="164"/>
      <c r="I8" s="165"/>
      <c r="J8" s="166"/>
      <c r="K8" s="5"/>
      <c r="L8" s="5"/>
    </row>
    <row r="9" spans="1:12" ht="15" x14ac:dyDescent="0.2">
      <c r="A9" s="108" t="s">
        <v>197</v>
      </c>
      <c r="B9" s="108" t="s">
        <v>84</v>
      </c>
      <c r="C9" s="146" t="s">
        <v>16</v>
      </c>
      <c r="D9" s="139">
        <v>19268</v>
      </c>
      <c r="E9" s="150">
        <f t="shared" si="0"/>
        <v>25048.400000000001</v>
      </c>
      <c r="F9" s="20"/>
      <c r="G9" s="163"/>
      <c r="H9" s="164"/>
      <c r="I9" s="165"/>
      <c r="J9" s="166"/>
      <c r="K9" s="5"/>
      <c r="L9" s="5"/>
    </row>
    <row r="10" spans="1:12" ht="15" x14ac:dyDescent="0.2">
      <c r="A10" s="108" t="s">
        <v>198</v>
      </c>
      <c r="B10" s="108" t="s">
        <v>84</v>
      </c>
      <c r="C10" s="146" t="s">
        <v>17</v>
      </c>
      <c r="D10" s="139">
        <v>11596</v>
      </c>
      <c r="E10" s="150">
        <f t="shared" si="0"/>
        <v>15074.8</v>
      </c>
      <c r="F10" s="20"/>
      <c r="G10" s="163"/>
      <c r="H10" s="164"/>
      <c r="I10" s="165"/>
      <c r="J10" s="166"/>
      <c r="K10" s="5"/>
      <c r="L10" s="5"/>
    </row>
    <row r="11" spans="1:12" ht="15" x14ac:dyDescent="0.2">
      <c r="A11" s="108" t="s">
        <v>199</v>
      </c>
      <c r="B11" s="108" t="s">
        <v>84</v>
      </c>
      <c r="C11" s="146" t="s">
        <v>18</v>
      </c>
      <c r="D11" s="139">
        <v>12507</v>
      </c>
      <c r="E11" s="150">
        <f t="shared" si="0"/>
        <v>16259.1</v>
      </c>
      <c r="F11" s="20"/>
      <c r="G11" s="163"/>
      <c r="H11" s="164"/>
      <c r="I11" s="165"/>
      <c r="J11" s="166"/>
      <c r="K11" s="5"/>
      <c r="L11" s="5"/>
    </row>
    <row r="12" spans="1:12" ht="15" x14ac:dyDescent="0.2">
      <c r="A12" s="108" t="s">
        <v>200</v>
      </c>
      <c r="B12" s="108" t="s">
        <v>84</v>
      </c>
      <c r="C12" s="146" t="s">
        <v>19</v>
      </c>
      <c r="D12" s="139">
        <v>14300</v>
      </c>
      <c r="E12" s="150">
        <f t="shared" si="0"/>
        <v>18590</v>
      </c>
      <c r="F12" s="20"/>
      <c r="G12" s="163"/>
      <c r="H12" s="164"/>
      <c r="I12" s="165"/>
      <c r="J12" s="166"/>
      <c r="K12" s="5"/>
      <c r="L12" s="5"/>
    </row>
    <row r="13" spans="1:12" ht="15" x14ac:dyDescent="0.2">
      <c r="A13" s="108" t="s">
        <v>201</v>
      </c>
      <c r="B13" s="108" t="s">
        <v>84</v>
      </c>
      <c r="C13" s="146" t="s">
        <v>20</v>
      </c>
      <c r="D13" s="139">
        <v>16985</v>
      </c>
      <c r="E13" s="150">
        <f t="shared" si="0"/>
        <v>22080.5</v>
      </c>
      <c r="F13" s="20"/>
      <c r="G13" s="163"/>
      <c r="H13" s="164"/>
      <c r="I13" s="165"/>
      <c r="J13" s="166"/>
      <c r="K13" s="5"/>
      <c r="L13" s="5"/>
    </row>
    <row r="14" spans="1:12" ht="15" x14ac:dyDescent="0.2">
      <c r="A14" s="108" t="s">
        <v>202</v>
      </c>
      <c r="B14" s="108" t="s">
        <v>84</v>
      </c>
      <c r="C14" s="146" t="s">
        <v>21</v>
      </c>
      <c r="D14" s="139">
        <v>18773</v>
      </c>
      <c r="E14" s="150">
        <f t="shared" si="0"/>
        <v>24404.9</v>
      </c>
      <c r="F14" s="20"/>
      <c r="G14" s="163"/>
      <c r="H14" s="164"/>
      <c r="I14" s="165"/>
      <c r="J14" s="166"/>
      <c r="K14" s="5"/>
      <c r="L14" s="5"/>
    </row>
    <row r="15" spans="1:12" ht="15" x14ac:dyDescent="0.2">
      <c r="A15" s="108" t="s">
        <v>203</v>
      </c>
      <c r="B15" s="108" t="s">
        <v>84</v>
      </c>
      <c r="C15" s="146" t="s">
        <v>22</v>
      </c>
      <c r="D15" s="139">
        <v>20584</v>
      </c>
      <c r="E15" s="150">
        <f t="shared" si="0"/>
        <v>26759.200000000001</v>
      </c>
      <c r="F15" s="20"/>
      <c r="G15" s="163"/>
      <c r="H15" s="164"/>
      <c r="I15" s="165"/>
      <c r="J15" s="166"/>
      <c r="K15" s="5"/>
      <c r="L15" s="5"/>
    </row>
    <row r="16" spans="1:12" ht="15" x14ac:dyDescent="0.2">
      <c r="A16" s="108" t="s">
        <v>204</v>
      </c>
      <c r="B16" s="108" t="s">
        <v>84</v>
      </c>
      <c r="C16" s="146" t="s">
        <v>23</v>
      </c>
      <c r="D16" s="139">
        <v>13185</v>
      </c>
      <c r="E16" s="150">
        <f t="shared" si="0"/>
        <v>17140.5</v>
      </c>
      <c r="F16" s="20"/>
      <c r="G16" s="163"/>
      <c r="H16" s="164"/>
      <c r="I16" s="165"/>
      <c r="J16" s="166"/>
      <c r="K16" s="5"/>
      <c r="L16" s="5"/>
    </row>
    <row r="17" spans="1:12" ht="15" x14ac:dyDescent="0.2">
      <c r="A17" s="108" t="s">
        <v>205</v>
      </c>
      <c r="B17" s="108" t="s">
        <v>84</v>
      </c>
      <c r="C17" s="146" t="s">
        <v>24</v>
      </c>
      <c r="D17" s="139">
        <v>14214</v>
      </c>
      <c r="E17" s="150">
        <f t="shared" si="0"/>
        <v>18478.2</v>
      </c>
      <c r="F17" s="20"/>
      <c r="G17" s="163"/>
      <c r="H17" s="164"/>
      <c r="I17" s="165"/>
      <c r="J17" s="166"/>
      <c r="K17" s="5"/>
      <c r="L17" s="5"/>
    </row>
    <row r="18" spans="1:12" ht="15" x14ac:dyDescent="0.2">
      <c r="A18" s="108" t="s">
        <v>206</v>
      </c>
      <c r="B18" s="108" t="s">
        <v>84</v>
      </c>
      <c r="C18" s="146" t="s">
        <v>25</v>
      </c>
      <c r="D18" s="139">
        <v>15674</v>
      </c>
      <c r="E18" s="150">
        <f t="shared" si="0"/>
        <v>20376.2</v>
      </c>
      <c r="F18" s="20"/>
      <c r="G18" s="163"/>
      <c r="H18" s="164"/>
      <c r="I18" s="165"/>
      <c r="J18" s="166"/>
      <c r="K18" s="5"/>
      <c r="L18" s="5"/>
    </row>
    <row r="19" spans="1:12" ht="15" x14ac:dyDescent="0.2">
      <c r="A19" s="108" t="s">
        <v>207</v>
      </c>
      <c r="B19" s="108" t="s">
        <v>84</v>
      </c>
      <c r="C19" s="146" t="s">
        <v>26</v>
      </c>
      <c r="D19" s="139">
        <v>18183</v>
      </c>
      <c r="E19" s="150">
        <f t="shared" si="0"/>
        <v>23637.9</v>
      </c>
      <c r="F19" s="20"/>
      <c r="G19" s="163"/>
      <c r="H19" s="164"/>
      <c r="I19" s="165"/>
      <c r="J19" s="166"/>
      <c r="K19" s="5"/>
      <c r="L19" s="5"/>
    </row>
    <row r="20" spans="1:12" ht="15" x14ac:dyDescent="0.2">
      <c r="A20" s="108" t="s">
        <v>208</v>
      </c>
      <c r="B20" s="108" t="s">
        <v>84</v>
      </c>
      <c r="C20" s="146" t="s">
        <v>27</v>
      </c>
      <c r="D20" s="139">
        <v>21201</v>
      </c>
      <c r="E20" s="150">
        <f t="shared" si="0"/>
        <v>27561.3</v>
      </c>
      <c r="F20" s="20"/>
      <c r="G20" s="163"/>
      <c r="H20" s="164"/>
      <c r="I20" s="165"/>
      <c r="J20" s="166"/>
      <c r="K20" s="5"/>
      <c r="L20" s="5"/>
    </row>
    <row r="21" spans="1:12" ht="15" x14ac:dyDescent="0.2">
      <c r="A21" s="108" t="s">
        <v>209</v>
      </c>
      <c r="B21" s="108" t="s">
        <v>84</v>
      </c>
      <c r="C21" s="146" t="s">
        <v>28</v>
      </c>
      <c r="D21" s="139">
        <v>23198</v>
      </c>
      <c r="E21" s="150">
        <f t="shared" si="0"/>
        <v>30157.4</v>
      </c>
      <c r="F21" s="20"/>
      <c r="G21" s="163"/>
      <c r="H21" s="164"/>
      <c r="I21" s="165"/>
      <c r="J21" s="166"/>
      <c r="K21" s="5"/>
      <c r="L21" s="5"/>
    </row>
    <row r="22" spans="1:12" ht="15" x14ac:dyDescent="0.2">
      <c r="A22" s="108" t="s">
        <v>210</v>
      </c>
      <c r="B22" s="108" t="s">
        <v>123</v>
      </c>
      <c r="C22" s="146" t="s">
        <v>47</v>
      </c>
      <c r="D22" s="139">
        <v>12847</v>
      </c>
      <c r="E22" s="150">
        <f t="shared" si="0"/>
        <v>16701.099999999999</v>
      </c>
      <c r="F22" s="20"/>
      <c r="G22" s="163"/>
      <c r="H22" s="164"/>
      <c r="I22" s="165"/>
      <c r="J22" s="166"/>
      <c r="K22" s="5"/>
      <c r="L22" s="5"/>
    </row>
    <row r="23" spans="1:12" ht="15" x14ac:dyDescent="0.2">
      <c r="A23" s="108" t="s">
        <v>211</v>
      </c>
      <c r="B23" s="108" t="s">
        <v>123</v>
      </c>
      <c r="C23" s="146" t="s">
        <v>48</v>
      </c>
      <c r="D23" s="139">
        <v>13756</v>
      </c>
      <c r="E23" s="150">
        <f t="shared" si="0"/>
        <v>17882.8</v>
      </c>
      <c r="F23" s="20"/>
      <c r="G23" s="163"/>
      <c r="H23" s="164"/>
      <c r="I23" s="165"/>
      <c r="J23" s="166"/>
      <c r="K23" s="5"/>
      <c r="L23" s="5"/>
    </row>
    <row r="24" spans="1:12" ht="15" x14ac:dyDescent="0.2">
      <c r="A24" s="108" t="s">
        <v>290</v>
      </c>
      <c r="B24" s="108" t="s">
        <v>123</v>
      </c>
      <c r="C24" s="146" t="s">
        <v>133</v>
      </c>
      <c r="D24" s="139">
        <v>13721</v>
      </c>
      <c r="E24" s="150">
        <f t="shared" si="0"/>
        <v>17837.3</v>
      </c>
      <c r="F24" s="20"/>
      <c r="G24" s="163"/>
      <c r="H24" s="164"/>
      <c r="I24" s="165"/>
      <c r="J24" s="166"/>
      <c r="K24" s="5"/>
      <c r="L24" s="5"/>
    </row>
    <row r="25" spans="1:12" ht="15" x14ac:dyDescent="0.2">
      <c r="A25" s="108" t="s">
        <v>212</v>
      </c>
      <c r="B25" s="108" t="s">
        <v>123</v>
      </c>
      <c r="C25" s="146" t="s">
        <v>49</v>
      </c>
      <c r="D25" s="139">
        <v>15551</v>
      </c>
      <c r="E25" s="150">
        <f t="shared" si="0"/>
        <v>20216.3</v>
      </c>
      <c r="F25" s="20"/>
      <c r="G25" s="163"/>
      <c r="H25" s="164"/>
      <c r="I25" s="165"/>
      <c r="J25" s="166"/>
      <c r="K25" s="5"/>
      <c r="L25" s="5"/>
    </row>
    <row r="26" spans="1:12" ht="15" x14ac:dyDescent="0.2">
      <c r="A26" s="108" t="s">
        <v>213</v>
      </c>
      <c r="B26" s="108" t="s">
        <v>123</v>
      </c>
      <c r="C26" s="146" t="s">
        <v>50</v>
      </c>
      <c r="D26" s="139">
        <v>18239</v>
      </c>
      <c r="E26" s="150">
        <f t="shared" si="0"/>
        <v>23710.7</v>
      </c>
      <c r="F26" s="20"/>
      <c r="G26" s="163"/>
      <c r="H26" s="164"/>
      <c r="I26" s="165"/>
      <c r="J26" s="166"/>
      <c r="K26" s="5"/>
      <c r="L26" s="5"/>
    </row>
    <row r="27" spans="1:12" ht="15" x14ac:dyDescent="0.2">
      <c r="A27" s="108" t="s">
        <v>214</v>
      </c>
      <c r="B27" s="108" t="s">
        <v>123</v>
      </c>
      <c r="C27" s="146" t="s">
        <v>51</v>
      </c>
      <c r="D27" s="139">
        <v>20033</v>
      </c>
      <c r="E27" s="150">
        <f t="shared" si="0"/>
        <v>26042.9</v>
      </c>
      <c r="F27" s="20"/>
      <c r="G27" s="163"/>
      <c r="H27" s="164"/>
      <c r="I27" s="165"/>
      <c r="J27" s="166"/>
      <c r="K27" s="5"/>
      <c r="L27" s="5"/>
    </row>
    <row r="28" spans="1:12" ht="15" x14ac:dyDescent="0.2">
      <c r="A28" s="108" t="s">
        <v>215</v>
      </c>
      <c r="B28" s="108" t="s">
        <v>123</v>
      </c>
      <c r="C28" s="146" t="s">
        <v>52</v>
      </c>
      <c r="D28" s="139">
        <v>13736</v>
      </c>
      <c r="E28" s="150">
        <f t="shared" si="0"/>
        <v>17856.8</v>
      </c>
      <c r="F28" s="20"/>
      <c r="G28" s="163"/>
      <c r="H28" s="164"/>
      <c r="I28" s="165"/>
      <c r="J28" s="166"/>
      <c r="K28" s="5"/>
      <c r="L28" s="5"/>
    </row>
    <row r="29" spans="1:12" ht="15" x14ac:dyDescent="0.2">
      <c r="A29" s="108" t="s">
        <v>216</v>
      </c>
      <c r="B29" s="108" t="s">
        <v>123</v>
      </c>
      <c r="C29" s="146" t="s">
        <v>53</v>
      </c>
      <c r="D29" s="139">
        <v>14712</v>
      </c>
      <c r="E29" s="150">
        <f t="shared" si="0"/>
        <v>19125.599999999999</v>
      </c>
      <c r="F29" s="20"/>
      <c r="G29" s="163"/>
      <c r="H29" s="164"/>
      <c r="I29" s="165"/>
      <c r="J29" s="166"/>
      <c r="K29" s="5"/>
      <c r="L29" s="5"/>
    </row>
    <row r="30" spans="1:12" ht="15" x14ac:dyDescent="0.2">
      <c r="A30" s="108" t="s">
        <v>217</v>
      </c>
      <c r="B30" s="108" t="s">
        <v>123</v>
      </c>
      <c r="C30" s="146" t="s">
        <v>134</v>
      </c>
      <c r="D30" s="139">
        <v>14632</v>
      </c>
      <c r="E30" s="150">
        <f t="shared" si="0"/>
        <v>19021.599999999999</v>
      </c>
      <c r="F30" s="20"/>
      <c r="G30" s="163"/>
      <c r="H30" s="164"/>
      <c r="I30" s="165"/>
      <c r="J30" s="166"/>
      <c r="K30" s="5"/>
      <c r="L30" s="5"/>
    </row>
    <row r="31" spans="1:12" ht="15" x14ac:dyDescent="0.2">
      <c r="A31" s="108" t="s">
        <v>218</v>
      </c>
      <c r="B31" s="108" t="s">
        <v>123</v>
      </c>
      <c r="C31" s="146" t="s">
        <v>54</v>
      </c>
      <c r="D31" s="139">
        <v>16626</v>
      </c>
      <c r="E31" s="150">
        <f t="shared" si="0"/>
        <v>21613.8</v>
      </c>
      <c r="F31" s="20"/>
      <c r="G31" s="163"/>
      <c r="H31" s="164"/>
      <c r="I31" s="165"/>
      <c r="J31" s="166"/>
      <c r="K31" s="5"/>
      <c r="L31" s="5"/>
    </row>
    <row r="32" spans="1:12" ht="15" x14ac:dyDescent="0.2">
      <c r="A32" s="108" t="s">
        <v>219</v>
      </c>
      <c r="B32" s="108" t="s">
        <v>123</v>
      </c>
      <c r="C32" s="146" t="s">
        <v>55</v>
      </c>
      <c r="D32" s="139">
        <v>19505</v>
      </c>
      <c r="E32" s="150">
        <f t="shared" si="0"/>
        <v>25356.5</v>
      </c>
      <c r="F32" s="20"/>
      <c r="G32" s="163"/>
      <c r="H32" s="164"/>
      <c r="I32" s="165"/>
      <c r="J32" s="166"/>
      <c r="K32" s="5"/>
      <c r="L32" s="5"/>
    </row>
    <row r="33" spans="1:12" ht="15" x14ac:dyDescent="0.2">
      <c r="A33" s="108" t="s">
        <v>291</v>
      </c>
      <c r="B33" s="108" t="s">
        <v>123</v>
      </c>
      <c r="C33" s="146" t="s">
        <v>56</v>
      </c>
      <c r="D33" s="139">
        <v>21421</v>
      </c>
      <c r="E33" s="150">
        <f t="shared" si="0"/>
        <v>27847.3</v>
      </c>
      <c r="F33" s="20"/>
      <c r="G33" s="163"/>
      <c r="H33" s="164"/>
      <c r="I33" s="165"/>
      <c r="J33" s="166"/>
      <c r="K33" s="5"/>
      <c r="L33" s="5"/>
    </row>
    <row r="34" spans="1:12" ht="15" x14ac:dyDescent="0.2">
      <c r="A34" s="108" t="s">
        <v>292</v>
      </c>
      <c r="B34" s="108" t="s">
        <v>123</v>
      </c>
      <c r="C34" s="146" t="s">
        <v>57</v>
      </c>
      <c r="D34" s="139">
        <v>15528</v>
      </c>
      <c r="E34" s="150">
        <f t="shared" si="0"/>
        <v>20186.400000000001</v>
      </c>
      <c r="F34" s="20"/>
      <c r="G34" s="163"/>
      <c r="H34" s="164"/>
      <c r="I34" s="165"/>
      <c r="J34" s="166"/>
      <c r="K34" s="5"/>
      <c r="L34" s="5"/>
    </row>
    <row r="35" spans="1:12" ht="15" x14ac:dyDescent="0.2">
      <c r="A35" s="108" t="s">
        <v>293</v>
      </c>
      <c r="B35" s="108" t="s">
        <v>123</v>
      </c>
      <c r="C35" s="146" t="s">
        <v>58</v>
      </c>
      <c r="D35" s="139">
        <v>16629</v>
      </c>
      <c r="E35" s="150">
        <f t="shared" si="0"/>
        <v>21617.7</v>
      </c>
      <c r="F35" s="20"/>
      <c r="G35" s="163"/>
      <c r="H35" s="164"/>
      <c r="I35" s="165"/>
      <c r="J35" s="166"/>
      <c r="K35" s="5"/>
      <c r="L35" s="5"/>
    </row>
    <row r="36" spans="1:12" ht="15" x14ac:dyDescent="0.2">
      <c r="A36" s="108" t="s">
        <v>294</v>
      </c>
      <c r="B36" s="108" t="s">
        <v>123</v>
      </c>
      <c r="C36" s="146" t="s">
        <v>135</v>
      </c>
      <c r="D36" s="139">
        <v>17283</v>
      </c>
      <c r="E36" s="150">
        <f t="shared" ref="E36:E83" si="1">D36*$F$3*(1-$G$3)</f>
        <v>22467.9</v>
      </c>
      <c r="F36" s="20"/>
      <c r="G36" s="163"/>
      <c r="H36" s="164"/>
      <c r="I36" s="165"/>
      <c r="J36" s="166"/>
      <c r="K36" s="5"/>
      <c r="L36" s="5"/>
    </row>
    <row r="37" spans="1:12" ht="15" x14ac:dyDescent="0.2">
      <c r="A37" s="108" t="s">
        <v>295</v>
      </c>
      <c r="B37" s="108" t="s">
        <v>123</v>
      </c>
      <c r="C37" s="146" t="s">
        <v>59</v>
      </c>
      <c r="D37" s="139">
        <v>18799</v>
      </c>
      <c r="E37" s="150">
        <f t="shared" si="1"/>
        <v>24438.7</v>
      </c>
      <c r="F37" s="20"/>
      <c r="G37" s="163"/>
      <c r="H37" s="164"/>
      <c r="I37" s="165"/>
      <c r="J37" s="166"/>
      <c r="K37" s="5"/>
      <c r="L37" s="5"/>
    </row>
    <row r="38" spans="1:12" ht="15" x14ac:dyDescent="0.2">
      <c r="A38" s="108" t="s">
        <v>296</v>
      </c>
      <c r="B38" s="108" t="s">
        <v>123</v>
      </c>
      <c r="C38" s="146" t="s">
        <v>60</v>
      </c>
      <c r="D38" s="139">
        <v>21036</v>
      </c>
      <c r="E38" s="150">
        <f t="shared" si="1"/>
        <v>27346.799999999999</v>
      </c>
      <c r="F38" s="20"/>
      <c r="G38" s="163"/>
      <c r="H38" s="164"/>
      <c r="I38" s="165"/>
      <c r="J38" s="166"/>
      <c r="K38" s="5"/>
      <c r="L38" s="5"/>
    </row>
    <row r="39" spans="1:12" ht="15" x14ac:dyDescent="0.2">
      <c r="A39" s="108" t="s">
        <v>297</v>
      </c>
      <c r="B39" s="108" t="s">
        <v>123</v>
      </c>
      <c r="C39" s="146" t="s">
        <v>61</v>
      </c>
      <c r="D39" s="139">
        <v>24520</v>
      </c>
      <c r="E39" s="150">
        <f t="shared" si="1"/>
        <v>31876</v>
      </c>
      <c r="F39" s="20"/>
      <c r="G39" s="163"/>
      <c r="H39" s="164"/>
      <c r="I39" s="165"/>
      <c r="J39" s="166"/>
      <c r="K39" s="5"/>
      <c r="L39" s="5"/>
    </row>
    <row r="40" spans="1:12" ht="15" x14ac:dyDescent="0.2">
      <c r="A40" s="108" t="s">
        <v>298</v>
      </c>
      <c r="B40" s="108" t="s">
        <v>86</v>
      </c>
      <c r="C40" s="146" t="s">
        <v>152</v>
      </c>
      <c r="D40" s="139">
        <v>1242</v>
      </c>
      <c r="E40" s="150">
        <f t="shared" si="1"/>
        <v>1614.6</v>
      </c>
      <c r="F40" s="20"/>
      <c r="G40" s="163"/>
      <c r="H40" s="164"/>
      <c r="I40" s="165"/>
      <c r="J40" s="166"/>
      <c r="K40" s="5"/>
      <c r="L40" s="5"/>
    </row>
    <row r="41" spans="1:12" ht="15" x14ac:dyDescent="0.2">
      <c r="A41" s="108" t="s">
        <v>220</v>
      </c>
      <c r="B41" s="108" t="s">
        <v>86</v>
      </c>
      <c r="C41" s="146" t="s">
        <v>153</v>
      </c>
      <c r="D41" s="139">
        <v>1522</v>
      </c>
      <c r="E41" s="150">
        <f t="shared" si="1"/>
        <v>1978.6</v>
      </c>
      <c r="F41" s="20"/>
      <c r="G41" s="163"/>
      <c r="H41" s="164"/>
      <c r="I41" s="165"/>
      <c r="J41" s="166"/>
      <c r="K41" s="5"/>
      <c r="L41" s="5"/>
    </row>
    <row r="42" spans="1:12" ht="15" x14ac:dyDescent="0.2">
      <c r="A42" s="108" t="s">
        <v>299</v>
      </c>
      <c r="B42" s="108" t="s">
        <v>86</v>
      </c>
      <c r="C42" s="146" t="s">
        <v>154</v>
      </c>
      <c r="D42" s="139">
        <v>1712</v>
      </c>
      <c r="E42" s="150">
        <f t="shared" si="1"/>
        <v>2225.6</v>
      </c>
      <c r="F42" s="20"/>
      <c r="G42" s="163"/>
      <c r="H42" s="164"/>
      <c r="I42" s="165"/>
      <c r="J42" s="166"/>
      <c r="K42" s="5"/>
      <c r="L42" s="5"/>
    </row>
    <row r="43" spans="1:12" ht="15" x14ac:dyDescent="0.2">
      <c r="A43" s="108" t="s">
        <v>221</v>
      </c>
      <c r="B43" s="108" t="s">
        <v>86</v>
      </c>
      <c r="C43" s="146" t="s">
        <v>170</v>
      </c>
      <c r="D43" s="139">
        <v>3161</v>
      </c>
      <c r="E43" s="150">
        <f t="shared" si="1"/>
        <v>4109.3</v>
      </c>
      <c r="F43" s="20"/>
      <c r="G43" s="163"/>
      <c r="H43" s="164"/>
      <c r="I43" s="165"/>
      <c r="J43" s="166"/>
      <c r="K43" s="5"/>
      <c r="L43" s="5"/>
    </row>
    <row r="44" spans="1:12" ht="15" x14ac:dyDescent="0.2">
      <c r="A44" s="108" t="s">
        <v>222</v>
      </c>
      <c r="B44" s="108" t="s">
        <v>86</v>
      </c>
      <c r="C44" s="146" t="s">
        <v>171</v>
      </c>
      <c r="D44" s="139">
        <v>3553</v>
      </c>
      <c r="E44" s="150">
        <f t="shared" si="1"/>
        <v>4618.8999999999996</v>
      </c>
      <c r="F44" s="20"/>
      <c r="G44" s="163"/>
      <c r="H44" s="164"/>
      <c r="I44" s="165"/>
      <c r="J44" s="166"/>
      <c r="K44" s="5"/>
      <c r="L44" s="5"/>
    </row>
    <row r="45" spans="1:12" ht="15" x14ac:dyDescent="0.2">
      <c r="A45" s="108" t="s">
        <v>223</v>
      </c>
      <c r="B45" s="108" t="s">
        <v>87</v>
      </c>
      <c r="C45" s="146" t="s">
        <v>172</v>
      </c>
      <c r="D45" s="139">
        <v>3939</v>
      </c>
      <c r="E45" s="150">
        <f t="shared" si="1"/>
        <v>5120.7</v>
      </c>
      <c r="F45" s="20"/>
      <c r="G45" s="163"/>
      <c r="H45" s="164"/>
      <c r="I45" s="165"/>
      <c r="J45" s="166"/>
      <c r="K45" s="5"/>
      <c r="L45" s="5"/>
    </row>
    <row r="46" spans="1:12" ht="15" x14ac:dyDescent="0.2">
      <c r="A46" s="108" t="s">
        <v>187</v>
      </c>
      <c r="B46" s="108" t="s">
        <v>87</v>
      </c>
      <c r="C46" s="146" t="s">
        <v>173</v>
      </c>
      <c r="D46" s="139">
        <v>2399</v>
      </c>
      <c r="E46" s="150">
        <f t="shared" si="1"/>
        <v>3118.7</v>
      </c>
      <c r="F46" s="20"/>
      <c r="G46" s="163"/>
      <c r="H46" s="164"/>
      <c r="I46" s="165"/>
      <c r="J46" s="166"/>
      <c r="K46" s="5"/>
      <c r="L46" s="5"/>
    </row>
    <row r="47" spans="1:12" ht="15" x14ac:dyDescent="0.2">
      <c r="A47" s="108" t="s">
        <v>300</v>
      </c>
      <c r="B47" s="108" t="s">
        <v>87</v>
      </c>
      <c r="C47" s="146" t="s">
        <v>174</v>
      </c>
      <c r="D47" s="139">
        <v>2685</v>
      </c>
      <c r="E47" s="150">
        <f t="shared" si="1"/>
        <v>3490.5</v>
      </c>
      <c r="F47" s="20"/>
      <c r="G47" s="163"/>
      <c r="H47" s="164"/>
      <c r="I47" s="165"/>
      <c r="J47" s="166"/>
      <c r="K47" s="5"/>
      <c r="L47" s="5"/>
    </row>
    <row r="48" spans="1:12" ht="15" x14ac:dyDescent="0.2">
      <c r="A48" s="108" t="s">
        <v>188</v>
      </c>
      <c r="B48" s="108" t="s">
        <v>87</v>
      </c>
      <c r="C48" s="146" t="s">
        <v>177</v>
      </c>
      <c r="D48" s="139">
        <v>4327</v>
      </c>
      <c r="E48" s="150">
        <f t="shared" si="1"/>
        <v>5625.1</v>
      </c>
      <c r="F48" s="20"/>
      <c r="G48" s="163"/>
      <c r="H48" s="164"/>
      <c r="I48" s="165"/>
      <c r="J48" s="166"/>
      <c r="K48" s="5"/>
      <c r="L48" s="5"/>
    </row>
    <row r="49" spans="1:12" ht="15" x14ac:dyDescent="0.2">
      <c r="A49" s="108" t="s">
        <v>189</v>
      </c>
      <c r="B49" s="108" t="s">
        <v>87</v>
      </c>
      <c r="C49" s="146" t="s">
        <v>176</v>
      </c>
      <c r="D49" s="139">
        <v>4758</v>
      </c>
      <c r="E49" s="150">
        <f t="shared" si="1"/>
        <v>6185.4</v>
      </c>
      <c r="F49" s="20"/>
      <c r="G49" s="163"/>
      <c r="H49" s="164"/>
      <c r="I49" s="165"/>
      <c r="J49" s="166"/>
      <c r="K49" s="5"/>
      <c r="L49" s="5"/>
    </row>
    <row r="50" spans="1:12" ht="15" x14ac:dyDescent="0.2">
      <c r="A50" s="108" t="s">
        <v>190</v>
      </c>
      <c r="B50" s="108" t="s">
        <v>87</v>
      </c>
      <c r="C50" s="146" t="s">
        <v>175</v>
      </c>
      <c r="D50" s="139">
        <v>4154</v>
      </c>
      <c r="E50" s="150">
        <f t="shared" si="1"/>
        <v>5400.2</v>
      </c>
      <c r="F50" s="20"/>
      <c r="G50" s="163"/>
      <c r="H50" s="164"/>
      <c r="I50" s="165"/>
      <c r="J50" s="166"/>
      <c r="K50" s="5"/>
      <c r="L50" s="5"/>
    </row>
    <row r="51" spans="1:12" ht="15" x14ac:dyDescent="0.2">
      <c r="A51" s="108" t="s">
        <v>191</v>
      </c>
      <c r="B51" s="108" t="s">
        <v>87</v>
      </c>
      <c r="C51" s="146" t="s">
        <v>178</v>
      </c>
      <c r="D51" s="139">
        <v>4634</v>
      </c>
      <c r="E51" s="150">
        <f t="shared" si="1"/>
        <v>6024.2</v>
      </c>
      <c r="F51" s="20"/>
      <c r="G51" s="163"/>
      <c r="H51" s="164"/>
      <c r="I51" s="165"/>
      <c r="J51" s="166"/>
      <c r="K51" s="5"/>
      <c r="L51" s="5"/>
    </row>
    <row r="52" spans="1:12" ht="15" x14ac:dyDescent="0.2">
      <c r="A52" s="108" t="s">
        <v>224</v>
      </c>
      <c r="B52" s="108" t="s">
        <v>85</v>
      </c>
      <c r="C52" s="146" t="s">
        <v>68</v>
      </c>
      <c r="D52" s="139">
        <v>2179</v>
      </c>
      <c r="E52" s="150">
        <f t="shared" si="1"/>
        <v>2832.7</v>
      </c>
      <c r="F52" s="20"/>
      <c r="G52" s="163"/>
      <c r="H52" s="164"/>
      <c r="I52" s="165"/>
      <c r="J52" s="166"/>
      <c r="K52" s="5"/>
      <c r="L52" s="5"/>
    </row>
    <row r="53" spans="1:12" ht="15" x14ac:dyDescent="0.2">
      <c r="A53" s="109" t="s">
        <v>225</v>
      </c>
      <c r="B53" s="109" t="s">
        <v>85</v>
      </c>
      <c r="C53" s="147" t="s">
        <v>69</v>
      </c>
      <c r="D53" s="139">
        <v>2424</v>
      </c>
      <c r="E53" s="151">
        <f t="shared" si="1"/>
        <v>3151.2</v>
      </c>
      <c r="F53" s="20"/>
      <c r="G53" s="163"/>
      <c r="H53" s="164"/>
      <c r="I53" s="165"/>
      <c r="J53" s="166"/>
      <c r="K53" s="5"/>
      <c r="L53" s="5"/>
    </row>
    <row r="54" spans="1:12" ht="15" x14ac:dyDescent="0.2">
      <c r="A54" s="108" t="s">
        <v>226</v>
      </c>
      <c r="B54" s="108" t="s">
        <v>85</v>
      </c>
      <c r="C54" s="146" t="s">
        <v>70</v>
      </c>
      <c r="D54" s="139">
        <v>2900</v>
      </c>
      <c r="E54" s="151">
        <f t="shared" si="1"/>
        <v>3770</v>
      </c>
      <c r="F54" s="20"/>
      <c r="G54" s="163"/>
      <c r="H54" s="164"/>
      <c r="I54" s="165"/>
      <c r="J54" s="166"/>
      <c r="K54" s="5"/>
      <c r="L54" s="5"/>
    </row>
    <row r="55" spans="1:12" ht="15" x14ac:dyDescent="0.2">
      <c r="A55" s="108" t="s">
        <v>227</v>
      </c>
      <c r="B55" s="108" t="s">
        <v>66</v>
      </c>
      <c r="C55" s="146" t="s">
        <v>74</v>
      </c>
      <c r="D55" s="139">
        <v>174</v>
      </c>
      <c r="E55" s="151">
        <f t="shared" si="1"/>
        <v>226.2</v>
      </c>
      <c r="F55" s="20"/>
      <c r="G55" s="163"/>
      <c r="H55" s="164"/>
      <c r="I55" s="165"/>
      <c r="J55" s="166"/>
      <c r="K55" s="5"/>
      <c r="L55" s="5"/>
    </row>
    <row r="56" spans="1:12" ht="15" x14ac:dyDescent="0.2">
      <c r="A56" s="108" t="s">
        <v>228</v>
      </c>
      <c r="B56" s="108" t="str">
        <f>Комплектующие!A16</f>
        <v>Кронштейны для крепления перегородки к стене</v>
      </c>
      <c r="C56" s="146" t="s">
        <v>91</v>
      </c>
      <c r="D56" s="139">
        <v>867</v>
      </c>
      <c r="E56" s="151">
        <f t="shared" si="1"/>
        <v>1127.0999999999999</v>
      </c>
      <c r="F56" s="20"/>
      <c r="G56" s="163"/>
      <c r="H56" s="164"/>
      <c r="I56" s="165"/>
      <c r="J56" s="166"/>
      <c r="K56" s="5"/>
      <c r="L56" s="5"/>
    </row>
    <row r="57" spans="1:12" ht="15" x14ac:dyDescent="0.2">
      <c r="A57" s="109" t="s">
        <v>229</v>
      </c>
      <c r="B57" s="109" t="str">
        <f>Комплектующие!A18</f>
        <v>Кронштейн - опора</v>
      </c>
      <c r="C57" s="147" t="s">
        <v>151</v>
      </c>
      <c r="D57" s="139">
        <v>2102</v>
      </c>
      <c r="E57" s="151">
        <f t="shared" si="1"/>
        <v>2732.6</v>
      </c>
      <c r="F57" s="20"/>
      <c r="G57" s="163"/>
      <c r="H57" s="164"/>
      <c r="I57" s="165"/>
      <c r="J57" s="166"/>
      <c r="K57" s="5"/>
      <c r="L57" s="5"/>
    </row>
    <row r="58" spans="1:12" ht="15" x14ac:dyDescent="0.2">
      <c r="A58" s="109" t="s">
        <v>230</v>
      </c>
      <c r="B58" s="109" t="s">
        <v>108</v>
      </c>
      <c r="C58" s="147" t="s">
        <v>143</v>
      </c>
      <c r="D58" s="139">
        <v>296</v>
      </c>
      <c r="E58" s="151">
        <f t="shared" si="1"/>
        <v>384.8</v>
      </c>
      <c r="F58" s="20"/>
      <c r="G58" s="163"/>
      <c r="H58" s="164"/>
      <c r="I58" s="165"/>
      <c r="J58" s="166"/>
      <c r="K58" s="5"/>
      <c r="L58" s="5"/>
    </row>
    <row r="59" spans="1:12" ht="15" x14ac:dyDescent="0.2">
      <c r="A59" s="109" t="s">
        <v>231</v>
      </c>
      <c r="B59" s="109" t="s">
        <v>108</v>
      </c>
      <c r="C59" s="147" t="s">
        <v>144</v>
      </c>
      <c r="D59" s="139">
        <v>369</v>
      </c>
      <c r="E59" s="151">
        <f t="shared" si="1"/>
        <v>479.7</v>
      </c>
      <c r="F59" s="20"/>
      <c r="G59" s="163"/>
      <c r="H59" s="164"/>
      <c r="I59" s="165"/>
      <c r="J59" s="166"/>
      <c r="K59" s="5"/>
      <c r="L59" s="5"/>
    </row>
    <row r="60" spans="1:12" ht="15" x14ac:dyDescent="0.2">
      <c r="A60" s="109" t="s">
        <v>232</v>
      </c>
      <c r="B60" s="109" t="s">
        <v>108</v>
      </c>
      <c r="C60" s="147" t="s">
        <v>145</v>
      </c>
      <c r="D60" s="139">
        <v>411</v>
      </c>
      <c r="E60" s="151">
        <f t="shared" si="1"/>
        <v>534.29999999999995</v>
      </c>
      <c r="F60" s="20"/>
      <c r="G60" s="163"/>
      <c r="H60" s="164"/>
      <c r="I60" s="165"/>
      <c r="J60" s="166"/>
      <c r="K60" s="5"/>
      <c r="L60" s="5"/>
    </row>
    <row r="61" spans="1:12" ht="15" x14ac:dyDescent="0.2">
      <c r="A61" s="109" t="s">
        <v>233</v>
      </c>
      <c r="B61" s="109" t="s">
        <v>108</v>
      </c>
      <c r="C61" s="147" t="s">
        <v>146</v>
      </c>
      <c r="D61" s="139">
        <v>495</v>
      </c>
      <c r="E61" s="151">
        <f t="shared" si="1"/>
        <v>643.5</v>
      </c>
      <c r="F61" s="20"/>
      <c r="G61" s="163"/>
      <c r="H61" s="164"/>
      <c r="I61" s="165"/>
      <c r="J61" s="166"/>
      <c r="K61" s="5"/>
      <c r="L61" s="5"/>
    </row>
    <row r="62" spans="1:12" ht="15" x14ac:dyDescent="0.2">
      <c r="A62" s="108" t="s">
        <v>301</v>
      </c>
      <c r="B62" s="108" t="s">
        <v>115</v>
      </c>
      <c r="C62" s="146" t="s">
        <v>302</v>
      </c>
      <c r="D62" s="139">
        <v>3361</v>
      </c>
      <c r="E62" s="151">
        <f t="shared" si="1"/>
        <v>4369.3</v>
      </c>
      <c r="F62" s="20"/>
      <c r="G62" s="163"/>
      <c r="H62" s="164"/>
      <c r="I62" s="165"/>
      <c r="J62" s="166"/>
      <c r="K62" s="5"/>
      <c r="L62" s="5"/>
    </row>
    <row r="63" spans="1:12" ht="15" x14ac:dyDescent="0.2">
      <c r="A63" s="108" t="s">
        <v>303</v>
      </c>
      <c r="B63" s="108" t="s">
        <v>121</v>
      </c>
      <c r="C63" s="146" t="s">
        <v>304</v>
      </c>
      <c r="D63" s="139">
        <v>8579</v>
      </c>
      <c r="E63" s="151">
        <f t="shared" si="1"/>
        <v>11152.7</v>
      </c>
      <c r="F63" s="20"/>
      <c r="G63" s="163"/>
      <c r="H63" s="164"/>
      <c r="I63" s="165"/>
      <c r="J63" s="166"/>
      <c r="K63" s="5"/>
      <c r="L63" s="5"/>
    </row>
    <row r="64" spans="1:12" ht="15" x14ac:dyDescent="0.2">
      <c r="A64" s="108" t="s">
        <v>234</v>
      </c>
      <c r="B64" s="108" t="s">
        <v>127</v>
      </c>
      <c r="C64" s="146" t="s">
        <v>125</v>
      </c>
      <c r="D64" s="139">
        <v>3079</v>
      </c>
      <c r="E64" s="151">
        <f t="shared" si="1"/>
        <v>4002.7</v>
      </c>
      <c r="F64" s="20"/>
      <c r="G64" s="163"/>
      <c r="H64" s="164"/>
      <c r="I64" s="165"/>
      <c r="J64" s="166"/>
      <c r="K64" s="5"/>
      <c r="L64" s="5"/>
    </row>
    <row r="65" spans="1:12" ht="15.75" thickBot="1" x14ac:dyDescent="0.25">
      <c r="A65" s="108" t="s">
        <v>240</v>
      </c>
      <c r="B65" s="108" t="s">
        <v>237</v>
      </c>
      <c r="C65" s="146" t="s">
        <v>238</v>
      </c>
      <c r="D65" s="153">
        <v>12818</v>
      </c>
      <c r="E65" s="151">
        <f t="shared" si="1"/>
        <v>16663.400000000001</v>
      </c>
      <c r="F65" s="20"/>
      <c r="G65" s="163"/>
      <c r="H65" s="164"/>
      <c r="I65" s="165"/>
      <c r="J65" s="166"/>
      <c r="K65" s="5"/>
      <c r="L65" s="5"/>
    </row>
    <row r="66" spans="1:12" ht="15" x14ac:dyDescent="0.2">
      <c r="A66" s="108" t="s">
        <v>269</v>
      </c>
      <c r="B66" s="108" t="s">
        <v>265</v>
      </c>
      <c r="C66" s="146" t="s">
        <v>247</v>
      </c>
      <c r="D66" s="139">
        <v>12752</v>
      </c>
      <c r="E66" s="151">
        <f t="shared" si="1"/>
        <v>16577.599999999999</v>
      </c>
      <c r="F66" s="20"/>
      <c r="G66" s="163"/>
      <c r="H66" s="164"/>
      <c r="I66" s="165"/>
      <c r="J66" s="166"/>
      <c r="K66" s="5"/>
      <c r="L66" s="5"/>
    </row>
    <row r="67" spans="1:12" ht="15" x14ac:dyDescent="0.2">
      <c r="A67" s="108" t="s">
        <v>270</v>
      </c>
      <c r="B67" s="108" t="s">
        <v>265</v>
      </c>
      <c r="C67" s="146" t="s">
        <v>248</v>
      </c>
      <c r="D67" s="139">
        <v>13633</v>
      </c>
      <c r="E67" s="151">
        <f t="shared" si="1"/>
        <v>17722.900000000001</v>
      </c>
      <c r="F67" s="20"/>
      <c r="G67" s="163"/>
      <c r="H67" s="164"/>
      <c r="I67" s="165"/>
      <c r="J67" s="166"/>
      <c r="K67" s="5"/>
      <c r="L67" s="5"/>
    </row>
    <row r="68" spans="1:12" ht="15" x14ac:dyDescent="0.2">
      <c r="A68" s="108" t="s">
        <v>271</v>
      </c>
      <c r="B68" s="108" t="s">
        <v>265</v>
      </c>
      <c r="C68" s="146" t="s">
        <v>249</v>
      </c>
      <c r="D68" s="139">
        <v>15774</v>
      </c>
      <c r="E68" s="151">
        <f t="shared" si="1"/>
        <v>20506.2</v>
      </c>
      <c r="F68" s="20"/>
      <c r="G68" s="163"/>
      <c r="H68" s="164"/>
      <c r="I68" s="165"/>
      <c r="J68" s="166"/>
      <c r="K68" s="5"/>
      <c r="L68" s="5"/>
    </row>
    <row r="69" spans="1:12" ht="15" x14ac:dyDescent="0.2">
      <c r="A69" s="108" t="s">
        <v>266</v>
      </c>
      <c r="B69" s="108" t="s">
        <v>265</v>
      </c>
      <c r="C69" s="146" t="s">
        <v>250</v>
      </c>
      <c r="D69" s="139">
        <v>18362</v>
      </c>
      <c r="E69" s="151">
        <f t="shared" si="1"/>
        <v>23870.6</v>
      </c>
      <c r="F69" s="20"/>
      <c r="G69" s="163"/>
      <c r="H69" s="164"/>
      <c r="I69" s="165"/>
      <c r="J69" s="166"/>
      <c r="K69" s="5"/>
      <c r="L69" s="5"/>
    </row>
    <row r="70" spans="1:12" ht="15" x14ac:dyDescent="0.2">
      <c r="A70" s="108" t="s">
        <v>267</v>
      </c>
      <c r="B70" s="108" t="s">
        <v>265</v>
      </c>
      <c r="C70" s="146" t="s">
        <v>251</v>
      </c>
      <c r="D70" s="139">
        <v>20097</v>
      </c>
      <c r="E70" s="151">
        <f t="shared" si="1"/>
        <v>26126.1</v>
      </c>
      <c r="F70" s="20"/>
      <c r="G70" s="163"/>
      <c r="H70" s="164"/>
      <c r="I70" s="165"/>
      <c r="J70" s="166"/>
      <c r="K70" s="5"/>
      <c r="L70" s="5"/>
    </row>
    <row r="71" spans="1:12" ht="15" x14ac:dyDescent="0.2">
      <c r="A71" s="108" t="s">
        <v>268</v>
      </c>
      <c r="B71" s="108" t="s">
        <v>265</v>
      </c>
      <c r="C71" s="146" t="s">
        <v>252</v>
      </c>
      <c r="D71" s="139">
        <v>21046</v>
      </c>
      <c r="E71" s="151">
        <f t="shared" si="1"/>
        <v>27359.8</v>
      </c>
      <c r="F71" s="20"/>
      <c r="G71" s="163"/>
      <c r="H71" s="164"/>
      <c r="I71" s="165"/>
      <c r="J71" s="166"/>
      <c r="K71" s="5"/>
      <c r="L71" s="5"/>
    </row>
    <row r="72" spans="1:12" ht="15" x14ac:dyDescent="0.2">
      <c r="A72" s="108" t="s">
        <v>275</v>
      </c>
      <c r="B72" s="108" t="s">
        <v>265</v>
      </c>
      <c r="C72" s="146" t="s">
        <v>253</v>
      </c>
      <c r="D72" s="139">
        <v>13714</v>
      </c>
      <c r="E72" s="151">
        <f t="shared" si="1"/>
        <v>17828.2</v>
      </c>
      <c r="F72" s="20"/>
      <c r="G72" s="163"/>
      <c r="H72" s="164"/>
      <c r="I72" s="165"/>
      <c r="J72" s="166"/>
      <c r="K72" s="5"/>
      <c r="L72" s="5"/>
    </row>
    <row r="73" spans="1:12" ht="15" x14ac:dyDescent="0.2">
      <c r="A73" s="108" t="s">
        <v>276</v>
      </c>
      <c r="B73" s="108" t="s">
        <v>265</v>
      </c>
      <c r="C73" s="146" t="s">
        <v>254</v>
      </c>
      <c r="D73" s="139">
        <v>14648</v>
      </c>
      <c r="E73" s="151">
        <f t="shared" si="1"/>
        <v>19042.400000000001</v>
      </c>
      <c r="F73" s="20"/>
      <c r="G73" s="163"/>
      <c r="H73" s="164"/>
      <c r="I73" s="165"/>
      <c r="J73" s="166"/>
      <c r="K73" s="5"/>
      <c r="L73" s="5"/>
    </row>
    <row r="74" spans="1:12" ht="15" x14ac:dyDescent="0.2">
      <c r="A74" s="108" t="s">
        <v>277</v>
      </c>
      <c r="B74" s="108" t="s">
        <v>265</v>
      </c>
      <c r="C74" s="146" t="s">
        <v>255</v>
      </c>
      <c r="D74" s="139">
        <v>16845</v>
      </c>
      <c r="E74" s="151">
        <f t="shared" si="1"/>
        <v>21898.5</v>
      </c>
      <c r="F74" s="20"/>
      <c r="G74" s="163"/>
      <c r="H74" s="164"/>
      <c r="I74" s="165"/>
      <c r="J74" s="166"/>
      <c r="K74" s="5"/>
      <c r="L74" s="5"/>
    </row>
    <row r="75" spans="1:12" ht="15" x14ac:dyDescent="0.2">
      <c r="A75" s="108" t="s">
        <v>272</v>
      </c>
      <c r="B75" s="108" t="s">
        <v>265</v>
      </c>
      <c r="C75" s="146" t="s">
        <v>256</v>
      </c>
      <c r="D75" s="139">
        <v>19782</v>
      </c>
      <c r="E75" s="151">
        <f t="shared" si="1"/>
        <v>25716.6</v>
      </c>
      <c r="F75" s="20"/>
      <c r="G75" s="163"/>
      <c r="H75" s="164"/>
      <c r="I75" s="165"/>
      <c r="J75" s="166"/>
      <c r="K75" s="5"/>
      <c r="L75" s="5"/>
    </row>
    <row r="76" spans="1:12" ht="15" x14ac:dyDescent="0.2">
      <c r="A76" s="108" t="s">
        <v>273</v>
      </c>
      <c r="B76" s="108" t="s">
        <v>265</v>
      </c>
      <c r="C76" s="146" t="s">
        <v>257</v>
      </c>
      <c r="D76" s="139">
        <v>21611</v>
      </c>
      <c r="E76" s="151">
        <f t="shared" si="1"/>
        <v>28094.3</v>
      </c>
      <c r="F76" s="20"/>
      <c r="G76" s="163"/>
      <c r="H76" s="164"/>
      <c r="I76" s="165"/>
      <c r="J76" s="166"/>
      <c r="K76" s="5"/>
      <c r="L76" s="5"/>
    </row>
    <row r="77" spans="1:12" ht="15" x14ac:dyDescent="0.2">
      <c r="A77" s="108" t="s">
        <v>274</v>
      </c>
      <c r="B77" s="108" t="s">
        <v>265</v>
      </c>
      <c r="C77" s="146" t="s">
        <v>258</v>
      </c>
      <c r="D77" s="139">
        <v>22482</v>
      </c>
      <c r="E77" s="151">
        <f t="shared" si="1"/>
        <v>29226.6</v>
      </c>
      <c r="F77" s="20"/>
      <c r="G77" s="163"/>
      <c r="H77" s="164"/>
      <c r="I77" s="165"/>
      <c r="J77" s="166"/>
      <c r="K77" s="5"/>
      <c r="L77" s="5"/>
    </row>
    <row r="78" spans="1:12" ht="15" x14ac:dyDescent="0.2">
      <c r="A78" s="108" t="s">
        <v>280</v>
      </c>
      <c r="B78" s="108" t="s">
        <v>265</v>
      </c>
      <c r="C78" s="146" t="s">
        <v>259</v>
      </c>
      <c r="D78" s="139">
        <v>15673</v>
      </c>
      <c r="E78" s="151">
        <f t="shared" si="1"/>
        <v>20374.900000000001</v>
      </c>
      <c r="F78" s="20"/>
      <c r="G78" s="163"/>
      <c r="H78" s="164"/>
      <c r="I78" s="165"/>
      <c r="J78" s="166"/>
      <c r="K78" s="5"/>
      <c r="L78" s="5"/>
    </row>
    <row r="79" spans="1:12" ht="15" x14ac:dyDescent="0.2">
      <c r="A79" s="108" t="s">
        <v>281</v>
      </c>
      <c r="B79" s="108" t="s">
        <v>265</v>
      </c>
      <c r="C79" s="146" t="s">
        <v>260</v>
      </c>
      <c r="D79" s="139">
        <v>16713</v>
      </c>
      <c r="E79" s="151">
        <f t="shared" si="1"/>
        <v>21726.9</v>
      </c>
      <c r="F79" s="20"/>
      <c r="G79" s="163"/>
      <c r="H79" s="164"/>
      <c r="I79" s="165"/>
      <c r="J79" s="166"/>
      <c r="K79" s="5"/>
      <c r="L79" s="5"/>
    </row>
    <row r="80" spans="1:12" ht="15" x14ac:dyDescent="0.2">
      <c r="A80" s="108" t="s">
        <v>282</v>
      </c>
      <c r="B80" s="108" t="s">
        <v>265</v>
      </c>
      <c r="C80" s="146" t="s">
        <v>261</v>
      </c>
      <c r="D80" s="139">
        <v>19617</v>
      </c>
      <c r="E80" s="151">
        <f t="shared" si="1"/>
        <v>25502.1</v>
      </c>
      <c r="F80" s="20"/>
      <c r="G80" s="163"/>
      <c r="H80" s="164"/>
      <c r="I80" s="165"/>
      <c r="J80" s="166"/>
      <c r="K80" s="5"/>
      <c r="L80" s="5"/>
    </row>
    <row r="81" spans="1:12" ht="15" x14ac:dyDescent="0.2">
      <c r="A81" s="108" t="s">
        <v>278</v>
      </c>
      <c r="B81" s="108" t="s">
        <v>265</v>
      </c>
      <c r="C81" s="146" t="s">
        <v>262</v>
      </c>
      <c r="D81" s="139">
        <v>21637</v>
      </c>
      <c r="E81" s="151">
        <f t="shared" si="1"/>
        <v>28128.1</v>
      </c>
      <c r="F81" s="20"/>
      <c r="G81" s="163"/>
      <c r="H81" s="164"/>
      <c r="I81" s="165"/>
      <c r="J81" s="166"/>
      <c r="K81" s="5"/>
      <c r="L81" s="5"/>
    </row>
    <row r="82" spans="1:12" ht="15" x14ac:dyDescent="0.2">
      <c r="A82" s="108" t="s">
        <v>279</v>
      </c>
      <c r="B82" s="108" t="s">
        <v>265</v>
      </c>
      <c r="C82" s="146" t="s">
        <v>263</v>
      </c>
      <c r="D82" s="139">
        <v>24753</v>
      </c>
      <c r="E82" s="151">
        <f t="shared" si="1"/>
        <v>32178.9</v>
      </c>
      <c r="F82" s="20"/>
      <c r="G82" s="163"/>
      <c r="H82" s="164"/>
      <c r="I82" s="165"/>
      <c r="J82" s="166"/>
      <c r="K82" s="5"/>
      <c r="L82" s="5"/>
    </row>
    <row r="83" spans="1:12" ht="15" x14ac:dyDescent="0.2">
      <c r="A83" s="108" t="s">
        <v>283</v>
      </c>
      <c r="B83" s="108" t="s">
        <v>265</v>
      </c>
      <c r="C83" s="146" t="s">
        <v>264</v>
      </c>
      <c r="D83" s="139">
        <v>26758</v>
      </c>
      <c r="E83" s="151">
        <f t="shared" si="1"/>
        <v>34785.4</v>
      </c>
      <c r="F83" s="20"/>
      <c r="G83" s="163"/>
      <c r="H83" s="164"/>
      <c r="I83" s="165"/>
      <c r="J83" s="166"/>
      <c r="K83" s="5"/>
      <c r="L83" s="5"/>
    </row>
  </sheetData>
  <mergeCells count="1">
    <mergeCell ref="B1:G1"/>
  </mergeCells>
  <phoneticPr fontId="2" type="noConversion"/>
  <pageMargins left="0.75" right="0.75" top="0.22" bottom="0.21" header="0.17" footer="0.17"/>
  <pageSetup paperSize="9" scale="79" orientation="portrait" r:id="rId1"/>
  <headerFooter alignWithMargins="0"/>
  <cellWatches>
    <cellWatch r="D3"/>
  </cellWatch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8</vt:i4>
      </vt:variant>
    </vt:vector>
  </HeadingPairs>
  <TitlesOfParts>
    <vt:vector size="17" baseType="lpstr">
      <vt:lpstr>Перегородки глухие </vt:lpstr>
      <vt:lpstr>Комбинированные (со стеклом)</vt:lpstr>
      <vt:lpstr>Комбинированные (с тканью)</vt:lpstr>
      <vt:lpstr>Столешницы</vt:lpstr>
      <vt:lpstr>Комплектующие</vt:lpstr>
      <vt:lpstr>Компоновки ассортимента</vt:lpstr>
      <vt:lpstr>Цветовые решения</vt:lpstr>
      <vt:lpstr>Техническая информация</vt:lpstr>
      <vt:lpstr>Таблица</vt:lpstr>
      <vt:lpstr>'Комбинированные (с тканью)'!Область_печати</vt:lpstr>
      <vt:lpstr>'Комбинированные (со стеклом)'!Область_печати</vt:lpstr>
      <vt:lpstr>Комплектующие!Область_печати</vt:lpstr>
      <vt:lpstr>'Компоновки ассортимента'!Область_печати</vt:lpstr>
      <vt:lpstr>'Перегородки глухие '!Область_печати</vt:lpstr>
      <vt:lpstr>Столешницы!Область_печати</vt:lpstr>
      <vt:lpstr>'Техническая информация'!Область_печати</vt:lpstr>
      <vt:lpstr>'Цветовые решения'!Область_печати</vt:lpstr>
    </vt:vector>
  </TitlesOfParts>
  <Company>skyland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</cp:lastModifiedBy>
  <cp:lastPrinted>2020-12-04T07:35:02Z</cp:lastPrinted>
  <dcterms:created xsi:type="dcterms:W3CDTF">2004-11-16T20:47:21Z</dcterms:created>
  <dcterms:modified xsi:type="dcterms:W3CDTF">2024-03-20T13:53:44Z</dcterms:modified>
</cp:coreProperties>
</file>