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300" tabRatio="860" activeTab="4"/>
  </bookViews>
  <sheets>
    <sheet name="Cтолы и тумбы" sheetId="10" r:id="rId1"/>
    <sheet name="Доп.элементы и гардеробы" sheetId="1" r:id="rId2"/>
    <sheet name="Шкафы и двери " sheetId="11" r:id="rId3"/>
    <sheet name="Комплектация шкафов" sheetId="16" r:id="rId4"/>
    <sheet name="Компоновки ассортимента" sheetId="5" r:id="rId5"/>
    <sheet name="Таблица" sheetId="12" state="hidden" r:id="rId6"/>
  </sheets>
  <definedNames>
    <definedName name="_xlnm._FilterDatabase" localSheetId="5" hidden="1">Таблица!$B$3:$G$38</definedName>
    <definedName name="_xlnm._FilterDatabase" localSheetId="2" hidden="1">'Шкафы и двери '!$A$2:$G$14</definedName>
    <definedName name="_xlnm.Print_Area" localSheetId="0">'Cтолы и тумбы'!$A$1:$G$19</definedName>
    <definedName name="_xlnm.Print_Area" localSheetId="1">'Доп.элементы и гардеробы'!$A$1:$G$20</definedName>
    <definedName name="_xlnm.Print_Area" localSheetId="3">'Комплектация шкафов'!$B$1:$N$36</definedName>
    <definedName name="_xlnm.Print_Area" localSheetId="4">'Компоновки ассортимента'!$B$1:$Q$65</definedName>
    <definedName name="_xlnm.Print_Area" localSheetId="2">'Шкафы и двери '!$A$1:$G$18</definedName>
  </definedNames>
  <calcPr calcId="145621" fullPrecision="0"/>
</workbook>
</file>

<file path=xl/calcChain.xml><?xml version="1.0" encoding="utf-8"?>
<calcChain xmlns="http://schemas.openxmlformats.org/spreadsheetml/2006/main">
  <c r="G28" i="16" l="1"/>
  <c r="I28" i="16"/>
  <c r="K36" i="16"/>
  <c r="G36" i="16"/>
  <c r="I35" i="16"/>
  <c r="G35" i="16"/>
  <c r="I34" i="16"/>
  <c r="G34" i="16"/>
  <c r="I32" i="16"/>
  <c r="G32" i="16"/>
  <c r="K29" i="16"/>
  <c r="I29" i="16"/>
  <c r="G29" i="16"/>
  <c r="I27" i="16"/>
  <c r="G27" i="16"/>
  <c r="K18" i="16"/>
  <c r="G18" i="16"/>
  <c r="E38" i="12"/>
  <c r="G18" i="11" s="1"/>
  <c r="E16" i="12"/>
  <c r="P32" i="5" s="1"/>
  <c r="P48" i="5"/>
  <c r="G6" i="1"/>
  <c r="E20" i="12"/>
  <c r="G12" i="1" s="1"/>
  <c r="P29" i="5"/>
  <c r="E33" i="12"/>
  <c r="G13" i="11" s="1"/>
  <c r="E34" i="12"/>
  <c r="E24" i="12"/>
  <c r="G19" i="1" s="1"/>
  <c r="E14" i="12"/>
  <c r="P30" i="5" s="1"/>
  <c r="E32" i="12"/>
  <c r="G12" i="11" s="1"/>
  <c r="E31" i="12"/>
  <c r="E22" i="12"/>
  <c r="G16" i="1" s="1"/>
  <c r="E30" i="12"/>
  <c r="E36" i="12"/>
  <c r="P51" i="5" s="1"/>
  <c r="G16" i="11"/>
  <c r="E15" i="12"/>
  <c r="G5" i="1"/>
  <c r="P47" i="5"/>
  <c r="E35" i="12"/>
  <c r="P53" i="5" s="1"/>
  <c r="E28" i="12"/>
  <c r="E29" i="12"/>
  <c r="G7" i="11" s="1"/>
  <c r="E21" i="12"/>
  <c r="G14" i="1" s="1"/>
  <c r="E8" i="12"/>
  <c r="G11" i="10" s="1"/>
  <c r="E10" i="12"/>
  <c r="G15" i="10" s="1"/>
  <c r="E37" i="12"/>
  <c r="P12" i="5" s="1"/>
  <c r="E26" i="12"/>
  <c r="E19" i="12"/>
  <c r="G10" i="1" s="1"/>
  <c r="E11" i="12"/>
  <c r="P6" i="5" s="1"/>
  <c r="E25" i="12"/>
  <c r="G20" i="1"/>
  <c r="E6" i="12"/>
  <c r="P46" i="5" s="1"/>
  <c r="G8" i="10"/>
  <c r="E23" i="12"/>
  <c r="G18" i="1" s="1"/>
  <c r="N23" i="16"/>
  <c r="E13" i="12"/>
  <c r="P27" i="5" s="1"/>
  <c r="E12" i="12"/>
  <c r="G18" i="10" s="1"/>
  <c r="E18" i="12"/>
  <c r="P7" i="5" s="1"/>
  <c r="E7" i="12"/>
  <c r="G10" i="10" s="1"/>
  <c r="P25" i="5"/>
  <c r="E9" i="12"/>
  <c r="G13" i="10" s="1"/>
  <c r="E27" i="12"/>
  <c r="E17" i="12"/>
  <c r="G8" i="1" s="1"/>
  <c r="E5" i="12"/>
  <c r="G7" i="10" s="1"/>
  <c r="E4" i="12"/>
  <c r="G6" i="10"/>
  <c r="P31" i="5"/>
  <c r="G4" i="1"/>
  <c r="G10" i="11"/>
  <c r="N35" i="16" l="1"/>
  <c r="P10" i="5"/>
  <c r="G16" i="10"/>
  <c r="N17" i="16"/>
  <c r="N14" i="16"/>
  <c r="N36" i="16"/>
  <c r="G5" i="11"/>
  <c r="N9" i="16"/>
  <c r="G9" i="1"/>
  <c r="P5" i="5"/>
  <c r="P28" i="5"/>
  <c r="G17" i="11"/>
  <c r="P52" i="5"/>
  <c r="P11" i="5"/>
  <c r="G15" i="11"/>
  <c r="N29" i="16"/>
  <c r="N32" i="16"/>
  <c r="N34" i="16"/>
  <c r="G6" i="11"/>
  <c r="N22" i="16"/>
  <c r="G4" i="11"/>
  <c r="N13" i="16"/>
  <c r="N30" i="16"/>
  <c r="P26" i="5"/>
  <c r="P4" i="5"/>
  <c r="P8" i="5"/>
  <c r="G14" i="11"/>
  <c r="N15" i="16"/>
  <c r="N28" i="16"/>
  <c r="N18" i="16"/>
  <c r="N11" i="16"/>
  <c r="N27" i="16"/>
  <c r="N10" i="16"/>
  <c r="P49" i="5"/>
  <c r="P50" i="5"/>
  <c r="P33" i="5"/>
  <c r="N16" i="16"/>
  <c r="P9" i="5"/>
  <c r="G19" i="10"/>
  <c r="G11" i="11"/>
  <c r="K22" i="5" l="1"/>
  <c r="K43" i="5"/>
  <c r="K64" i="5"/>
</calcChain>
</file>

<file path=xl/sharedStrings.xml><?xml version="1.0" encoding="utf-8"?>
<sst xmlns="http://schemas.openxmlformats.org/spreadsheetml/2006/main" count="477" uniqueCount="329">
  <si>
    <t>Наименование</t>
  </si>
  <si>
    <t>Артикул</t>
  </si>
  <si>
    <t>Цена</t>
  </si>
  <si>
    <t xml:space="preserve"> </t>
  </si>
  <si>
    <t>Комбинация №1</t>
  </si>
  <si>
    <t>Комбинация №2</t>
  </si>
  <si>
    <t>Комбинация №3</t>
  </si>
  <si>
    <t>Скидка</t>
  </si>
  <si>
    <t>Коэффициент наценки</t>
  </si>
  <si>
    <t>Цена с учётом коэффициента наценки и скидки</t>
  </si>
  <si>
    <t>Картинка</t>
  </si>
  <si>
    <t>Описание</t>
  </si>
  <si>
    <t>Объем (м.куб.)</t>
  </si>
  <si>
    <t xml:space="preserve">Вес (кг)              </t>
  </si>
  <si>
    <t>Столы письменные</t>
  </si>
  <si>
    <t>Гардероб</t>
  </si>
  <si>
    <t>Двери:</t>
  </si>
  <si>
    <t>дверь низкая</t>
  </si>
  <si>
    <t>Стёкла:</t>
  </si>
  <si>
    <t>дверь средняя</t>
  </si>
  <si>
    <t>дверь высокая</t>
  </si>
  <si>
    <t>Название</t>
  </si>
  <si>
    <t>Кол.</t>
  </si>
  <si>
    <t>Состоит</t>
  </si>
  <si>
    <t>кол.</t>
  </si>
  <si>
    <t>Дверь</t>
  </si>
  <si>
    <t>Стекло+фурнитура</t>
  </si>
  <si>
    <t>Кол</t>
  </si>
  <si>
    <t>дверь</t>
  </si>
  <si>
    <t>Подставка под системный блок</t>
  </si>
  <si>
    <t>Двери</t>
  </si>
  <si>
    <t>Конференц-столы</t>
  </si>
  <si>
    <t>Экраны</t>
  </si>
  <si>
    <t>Топ</t>
  </si>
  <si>
    <t>Компоновки элементов</t>
  </si>
  <si>
    <t>Цена:</t>
  </si>
  <si>
    <t>`</t>
  </si>
  <si>
    <t>ВТ-710.1</t>
  </si>
  <si>
    <t>Столы эргономичные</t>
  </si>
  <si>
    <t xml:space="preserve">OST 127 </t>
  </si>
  <si>
    <t>OST 147</t>
  </si>
  <si>
    <t>OST 167</t>
  </si>
  <si>
    <t xml:space="preserve">OST 2211 </t>
  </si>
  <si>
    <t>OSS 40</t>
  </si>
  <si>
    <t>OSS 500</t>
  </si>
  <si>
    <t>OWS 62</t>
  </si>
  <si>
    <t>OB 127</t>
  </si>
  <si>
    <t>OBP 163</t>
  </si>
  <si>
    <t>OCW 60</t>
  </si>
  <si>
    <t>OCW 87</t>
  </si>
  <si>
    <t>OHC 45</t>
  </si>
  <si>
    <t>OHC 87</t>
  </si>
  <si>
    <t>OMC 45</t>
  </si>
  <si>
    <t>OMC 87</t>
  </si>
  <si>
    <t>OHD 43-2</t>
  </si>
  <si>
    <t>OBP 143</t>
  </si>
  <si>
    <t xml:space="preserve"> OBP 123</t>
  </si>
  <si>
    <t>Тумбы мобильные</t>
  </si>
  <si>
    <t>Приставки к письменным столам</t>
  </si>
  <si>
    <t>Полка для экрана</t>
  </si>
  <si>
    <t>OKD 64(L/R)</t>
  </si>
  <si>
    <t>2200x1100x750</t>
  </si>
  <si>
    <t>1200х700х25</t>
  </si>
  <si>
    <t>63х63х715</t>
  </si>
  <si>
    <t>465х450х750</t>
  </si>
  <si>
    <t>620х368х700</t>
  </si>
  <si>
    <t>874х450х2147</t>
  </si>
  <si>
    <t>456х450х2147</t>
  </si>
  <si>
    <t>456х450х1329</t>
  </si>
  <si>
    <t>874х450х1329</t>
  </si>
  <si>
    <t>OLD 43-2</t>
  </si>
  <si>
    <t>OLD 43-1</t>
  </si>
  <si>
    <t>OMD 43-2</t>
  </si>
  <si>
    <t>OHD 43-1</t>
  </si>
  <si>
    <t>OMD 43-1</t>
  </si>
  <si>
    <t>834х16х814</t>
  </si>
  <si>
    <t>416х16х814</t>
  </si>
  <si>
    <t>834х16х2038</t>
  </si>
  <si>
    <t>558х16х2038</t>
  </si>
  <si>
    <t>834х16х1222</t>
  </si>
  <si>
    <t>416х16х1222</t>
  </si>
  <si>
    <t>OGD 43-F</t>
  </si>
  <si>
    <t>200х265х5</t>
  </si>
  <si>
    <t>Комплект фурнитуры для стеклянной двери.</t>
  </si>
  <si>
    <t xml:space="preserve">Вес (кг)     </t>
  </si>
  <si>
    <t>OHD 56-1</t>
  </si>
  <si>
    <t>416х16х2038</t>
  </si>
  <si>
    <t xml:space="preserve">1200x640x750 </t>
  </si>
  <si>
    <t>1400x640x750</t>
  </si>
  <si>
    <t xml:space="preserve">1600x640x750 </t>
  </si>
  <si>
    <t xml:space="preserve">OCET 149(L/R) </t>
  </si>
  <si>
    <t xml:space="preserve">OCET 169(L/R) </t>
  </si>
  <si>
    <t>580х640х25</t>
  </si>
  <si>
    <t>Шкаф колонка с глухой малой дверью</t>
  </si>
  <si>
    <t>Шкаф с комплектом глухих малых дверей</t>
  </si>
  <si>
    <t>Гардероб узкий</t>
  </si>
  <si>
    <t>Шкаф колонка с глухой средней дверью</t>
  </si>
  <si>
    <t xml:space="preserve">Шкаф колонка с глухой дверью </t>
  </si>
  <si>
    <t xml:space="preserve">Шкаф колонка с глухой средней дверью </t>
  </si>
  <si>
    <t>Шкаф колонка со стеклянной дверью</t>
  </si>
  <si>
    <t>Шкаф с глухими средними и малыми дверьми</t>
  </si>
  <si>
    <t>Шкаф с 1 комплектом глухих малых дверей</t>
  </si>
  <si>
    <t xml:space="preserve">Шкаф комбинированный </t>
  </si>
  <si>
    <t xml:space="preserve">Шкаф с 2-мя комплектами глухих малых дверей </t>
  </si>
  <si>
    <t xml:space="preserve">Шкаф с глухими средними дверьми </t>
  </si>
  <si>
    <t>Шкаф с глухими дверьми</t>
  </si>
  <si>
    <t>Шкаф с глухими малыми дверьми</t>
  </si>
  <si>
    <t xml:space="preserve">Шкаф со стеклянными дверьми </t>
  </si>
  <si>
    <t>Гардероб широкий</t>
  </si>
  <si>
    <t xml:space="preserve">  Мебель для персонала "Offix-NEW"  </t>
  </si>
  <si>
    <t>Тумбы приставные</t>
  </si>
  <si>
    <t>1400x860x750</t>
  </si>
  <si>
    <t>1600x860x750</t>
  </si>
  <si>
    <t>Столешница из ЛДСП т.25мм., кромка ПВХ т. 2мм, комплектуется двумя заглушками. Опоры из ЛДСП в цвете металлик т.18мм, металлические элементы в цвете металлик</t>
  </si>
  <si>
    <t>Столешница из ЛДСП т.25мм., кромка ПВХ т. 2мм. Опоры из ЛДСП в цвете металлик т.18мм, металлические элементы в цвете металлик. Фронтальная панель по центру</t>
  </si>
  <si>
    <t>Столешница из ЛДСП т.25мм., кромка ПВХ т. 2мм, комплектуется заглушкой. Опоры из ЛДСП в цвете металлик т.18мм, металлические элементы в цвете металлик</t>
  </si>
  <si>
    <t>800х450х750</t>
  </si>
  <si>
    <t>из ЛДСП т.25мм., кромка ПВХ т.2мм. по периметру. Необходимо докупать опору металличечкую.</t>
  </si>
  <si>
    <t>Опора металлическая, диаметром 63 мм., цвет металлик для комплектации приставкок.</t>
  </si>
  <si>
    <t>из ЛДСП т.25мм с кромкой ПВХ т.2мм, комплектуется кронштейнами для установки в паз AL профиля</t>
  </si>
  <si>
    <t>из ЛДСП т. 18 мм. - только в цвете металлик. Комплектуется колесной опорой.</t>
  </si>
  <si>
    <t>из ЛДСП 18 мм, кромкой ПВХ 2мм- только в цвете металлик, комплектуется навесками.</t>
  </si>
  <si>
    <t>из ЛДСП т. 16мм.,кромка ПВХ т. 2мм. по периметру. Ручка-прямоугольной формы, цвет AL.</t>
  </si>
  <si>
    <t>OGD 43-1</t>
  </si>
  <si>
    <t xml:space="preserve">OGD 43-1                   +                                       OGD 43-F        </t>
  </si>
  <si>
    <t>1290х445х50</t>
  </si>
  <si>
    <t>0,087</t>
  </si>
  <si>
    <t>0,094</t>
  </si>
  <si>
    <t>0,101</t>
  </si>
  <si>
    <t>0,119</t>
  </si>
  <si>
    <t>0,013</t>
  </si>
  <si>
    <t>0,024</t>
  </si>
  <si>
    <t>3,0</t>
  </si>
  <si>
    <t>0,001</t>
  </si>
  <si>
    <t>0,014</t>
  </si>
  <si>
    <t>0,016</t>
  </si>
  <si>
    <t>0,018</t>
  </si>
  <si>
    <t>0,004</t>
  </si>
  <si>
    <t>0,01</t>
  </si>
  <si>
    <t>0,019</t>
  </si>
  <si>
    <t>0,085</t>
  </si>
  <si>
    <t>0,036</t>
  </si>
  <si>
    <t>0,099</t>
  </si>
  <si>
    <t>0,017</t>
  </si>
  <si>
    <t>0,028</t>
  </si>
  <si>
    <t>0,03</t>
  </si>
  <si>
    <t>0,005</t>
  </si>
  <si>
    <t>5,12</t>
  </si>
  <si>
    <t>1,0</t>
  </si>
  <si>
    <t>OHC-45</t>
  </si>
  <si>
    <t>OHC-87</t>
  </si>
  <si>
    <t>OMC-45</t>
  </si>
  <si>
    <t>OMC-87</t>
  </si>
  <si>
    <t>OCW-60</t>
  </si>
  <si>
    <t>OCW-87</t>
  </si>
  <si>
    <t>стекло сатинат</t>
  </si>
  <si>
    <t>OHC 87.5</t>
  </si>
  <si>
    <t>OHC 87.2</t>
  </si>
  <si>
    <t>OHC 87.3</t>
  </si>
  <si>
    <t>OHC 87.4</t>
  </si>
  <si>
    <t>OHC 87.6</t>
  </si>
  <si>
    <t>OHC 87.1</t>
  </si>
  <si>
    <t>OMC 87.3</t>
  </si>
  <si>
    <t>OMC 87.1</t>
  </si>
  <si>
    <t>OMC 87.2</t>
  </si>
  <si>
    <t>OCW 87.1</t>
  </si>
  <si>
    <t>OCW 60.1</t>
  </si>
  <si>
    <t>OHC 45.5</t>
  </si>
  <si>
    <t>OMC 45.1</t>
  </si>
  <si>
    <t>OHC 45.2</t>
  </si>
  <si>
    <t>OHC 45.4</t>
  </si>
  <si>
    <t>OHC 45.3</t>
  </si>
  <si>
    <t>OHC 45.1</t>
  </si>
  <si>
    <t>OMC 45.2</t>
  </si>
  <si>
    <t>или                OLD 43-2</t>
  </si>
  <si>
    <t>465х450х625</t>
  </si>
  <si>
    <t>733х450х625</t>
  </si>
  <si>
    <t>из ЛДСП т.18мм - только в металике, кромка ПВХ т.2мм, с 2-х сторон AL-профиль для навешивания полок. Комплектуется кронштейнами</t>
  </si>
  <si>
    <t>Шкаф колонка с глухой средней и малой дверью</t>
  </si>
  <si>
    <t>OHC 45.6</t>
  </si>
  <si>
    <t xml:space="preserve">Шкаф колонка комбинированая </t>
  </si>
  <si>
    <t>Дверь малая</t>
  </si>
  <si>
    <t>Дверь средняя</t>
  </si>
  <si>
    <t>Дверь высокая</t>
  </si>
  <si>
    <t>Двери высокие</t>
  </si>
  <si>
    <t>Двери средние</t>
  </si>
  <si>
    <t>Двери малые</t>
  </si>
  <si>
    <t>32,53</t>
  </si>
  <si>
    <t>35,61</t>
  </si>
  <si>
    <t>38,63</t>
  </si>
  <si>
    <t>38,03</t>
  </si>
  <si>
    <t>41,15</t>
  </si>
  <si>
    <t>55,23</t>
  </si>
  <si>
    <t>6,24</t>
  </si>
  <si>
    <t>14,6</t>
  </si>
  <si>
    <t>7,25</t>
  </si>
  <si>
    <t>7,79</t>
  </si>
  <si>
    <t>8,27</t>
  </si>
  <si>
    <t>2,14</t>
  </si>
  <si>
    <t>3,6</t>
  </si>
  <si>
    <t>9,78</t>
  </si>
  <si>
    <t>36,60</t>
  </si>
  <si>
    <t>13,6</t>
  </si>
  <si>
    <t>49,98</t>
  </si>
  <si>
    <t>4,32</t>
  </si>
  <si>
    <t>8,18</t>
  </si>
  <si>
    <t>7,26</t>
  </si>
  <si>
    <t>11,86</t>
  </si>
  <si>
    <t>10,20</t>
  </si>
  <si>
    <t>19,28</t>
  </si>
  <si>
    <t xml:space="preserve">Шкафы широкие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</si>
  <si>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Cтол письменный</t>
  </si>
  <si>
    <t>Cтол эргономичный</t>
  </si>
  <si>
    <t>Конференц-стол</t>
  </si>
  <si>
    <t>Тумба мобильная</t>
  </si>
  <si>
    <t>Тумба приставная</t>
  </si>
  <si>
    <t>Приставка</t>
  </si>
  <si>
    <t>Экран</t>
  </si>
  <si>
    <t>13</t>
  </si>
  <si>
    <t>0,029</t>
  </si>
  <si>
    <t>Каркас шкафа для одежды с опорами</t>
  </si>
  <si>
    <t>Каркасы  шкафов с опорами</t>
  </si>
  <si>
    <t>Стол эргономичный ОСЕТ 149 (L)</t>
  </si>
  <si>
    <t>Стол эргономичный ОСЕТ 149 ( R)</t>
  </si>
  <si>
    <t>Экран OBP 143</t>
  </si>
  <si>
    <t>Стол письменный OST 167</t>
  </si>
  <si>
    <t>Приставка OB 127</t>
  </si>
  <si>
    <t>Опора-нога BT-710.1</t>
  </si>
  <si>
    <t>Двери высокие OHD 43-2</t>
  </si>
  <si>
    <t>2_B522, 2_XRG 42</t>
  </si>
  <si>
    <t>1200х18х350</t>
  </si>
  <si>
    <t>1400х18х350</t>
  </si>
  <si>
    <t>1600х18х350</t>
  </si>
  <si>
    <t>Полка навесная</t>
  </si>
  <si>
    <t>из ЛДСП т. 18мм. - металлик, комплектуется выдвижной штангой и прямоугольными опорами арт. UZ 40-100 в цвет AL.</t>
  </si>
  <si>
    <t>из ЛДСП т. 18мм. - металлик, комплектуется выдвижной штангой ипрямоугольными опорами арт. UZ 40-100 в цвет AL.</t>
  </si>
  <si>
    <t>Каркас шкафа OMC 87 с опорами</t>
  </si>
  <si>
    <t xml:space="preserve">Двери низкие OLD 43-2 </t>
  </si>
  <si>
    <t>Каркас шкафа с опорами</t>
  </si>
  <si>
    <t>Опора металлическая</t>
  </si>
  <si>
    <t xml:space="preserve">Дверь стеклянная </t>
  </si>
  <si>
    <t>Комплект фурнитуры для стеклянной двери</t>
  </si>
  <si>
    <t>Ящик для стеклянной двери</t>
  </si>
  <si>
    <t>правый</t>
  </si>
  <si>
    <t>Внимание! Продажа данной коллекции может осуществляться дилерами только при соблюдении правил Минимальных Розничных Цен! Для получения МРЦ необходимо поставить коэффициент наценки = 1,3 и скидку = 0%</t>
  </si>
  <si>
    <t>Наименование/Артикул</t>
  </si>
  <si>
    <t>OST 127</t>
  </si>
  <si>
    <t>OST 2211</t>
  </si>
  <si>
    <t>BT-710.1</t>
  </si>
  <si>
    <t>OBP 123</t>
  </si>
  <si>
    <t>2_B522, 
2_XRG 42</t>
  </si>
  <si>
    <t>Ящик - тара из ЛДСП, для перевозки стеклянных дверей</t>
  </si>
  <si>
    <t>300х500х180</t>
  </si>
  <si>
    <t>600х450х2147</t>
  </si>
  <si>
    <t>Код</t>
  </si>
  <si>
    <t>sk-01233733</t>
  </si>
  <si>
    <t>sk-07001600</t>
  </si>
  <si>
    <t>sk-07001601</t>
  </si>
  <si>
    <t>sk-07001602</t>
  </si>
  <si>
    <t>sk-07001552</t>
  </si>
  <si>
    <t>sk-07001560</t>
  </si>
  <si>
    <t>sk-07001604</t>
  </si>
  <si>
    <t>sk-07001603</t>
  </si>
  <si>
    <t>sk-07001607</t>
  </si>
  <si>
    <t>sk-07001605</t>
  </si>
  <si>
    <t>sk-07001608</t>
  </si>
  <si>
    <t>sk-07001606</t>
  </si>
  <si>
    <t>sk-07001599</t>
  </si>
  <si>
    <t>sk-01229931</t>
  </si>
  <si>
    <t>OCET 149(L/R)</t>
  </si>
  <si>
    <t>OCET 169(L/R)</t>
  </si>
  <si>
    <t>Каркас шкафа OMC 45 с опорами - 2 шт.</t>
  </si>
  <si>
    <t>Дверь стеклянная OGD 43-1 - 2 шт.</t>
  </si>
  <si>
    <t>Комплект фурнитуры OGD 43-F - 2 шт.</t>
  </si>
  <si>
    <t>Стол эргономичный ОСЕТ 149 (L) - 2 шт.</t>
  </si>
  <si>
    <t>Стол эргономичный ОСЕТ 149 (R) - 2 шт.</t>
  </si>
  <si>
    <t>Экран OBP 143 - 2 шт.</t>
  </si>
  <si>
    <t>Полка для экрана OSS 40 - 4 шт.</t>
  </si>
  <si>
    <t>Опора металлическая ВТ-710.1 - 4 шт.</t>
  </si>
  <si>
    <t>Подставка под сист. блок OSS 500 - 4 шт.</t>
  </si>
  <si>
    <t>Приставка OKD 64(L) - 2 шт.</t>
  </si>
  <si>
    <t>Приставка OKD 64(R) - 2 шт.</t>
  </si>
  <si>
    <t>Каркас шкафа OHC 87 с опорами - 2 шт.</t>
  </si>
  <si>
    <t>Габаритные размеры
(ШхГхВ)</t>
  </si>
  <si>
    <t>Изображение</t>
  </si>
  <si>
    <t>Каркас, фасады и задняя стенка - ЛДСП т.18мм, топ - ЛДСП т. 25 мм. Комплектуется центральным замком на 3 ящика и колесной опорой. Ящик - фолдинг размером 400х399х400, ручка-прямоугольная в цвет AL</t>
  </si>
  <si>
    <t>Каркас, фасады и задняя стенка - ЛДСП т.18мм, топ - ЛДСП т. 25 мм. Тумба с нишей для системного блока, комплектуется колесной опорой, ящики-фолдинги размером 400х399х400 без замка. Ручка - прямоугольной формы, цвет AL.</t>
  </si>
  <si>
    <t>Каркас, фасады и задняя стенка - ЛДСП т.18мм, топ - ЛДСП т. 25 мм. Тумба комплектуется ящиками-фолдинг размером 400х399х400 без замка. Ручка - прямоугольной формы, цвет AL.</t>
  </si>
  <si>
    <t>Каркас, фасады и задняя стенка - ЛДСП т.18мм, топ - ЛДСП т. 25 мм. Тумба комплектуется топом на 800мм, ящиками-фолдинг размером 400х399х400 без замка. Ручка - прямоугольной формы, цвет AL.</t>
  </si>
  <si>
    <t>OGD 43-1 (L/R)</t>
  </si>
  <si>
    <t>Стекло т. 4мм. - сатинат матовый белый. Фасадная сторона стекла - матовая белая, внутренняя сторона стекла - гладкая</t>
  </si>
  <si>
    <t>400х250х25</t>
  </si>
  <si>
    <t>416х4х1222</t>
  </si>
  <si>
    <t>Каркас и полки из ЛДСП т. 18мм. -цвет металлик, кромки ПВХ т.0,4мм. Задняя стенка ХДФ т.3,2 мм. Комплектуется прямоугольными опорами арт. UZ 40-100 в цвет AL.</t>
  </si>
  <si>
    <t>00-07069070</t>
  </si>
  <si>
    <t xml:space="preserve">Шкафы узкие комплектуются левыми или правыми деревянными дверьми, а также универсальными стеклянными дверьми в алюминиевой раме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</si>
  <si>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OMC 3D.А</t>
  </si>
  <si>
    <t>OLC 3D.А</t>
  </si>
  <si>
    <t>OLC 4D.1.А</t>
  </si>
  <si>
    <t>OLC 4D.2.А</t>
  </si>
  <si>
    <t>Тумба с нишей OLC 3D.А - 2 шт.</t>
  </si>
  <si>
    <t>Тумба приставная OLC 4D.2.А - 4 шт.</t>
  </si>
  <si>
    <t>00-07127215</t>
  </si>
  <si>
    <t>00-07127216</t>
  </si>
  <si>
    <t>00-07127219</t>
  </si>
  <si>
    <t>00-07127221</t>
  </si>
  <si>
    <t>OMC-3D.А</t>
  </si>
  <si>
    <t>OLC-3D.А</t>
  </si>
  <si>
    <t>OLC-4D.1.А</t>
  </si>
  <si>
    <t>OLC-4D.2.А</t>
  </si>
  <si>
    <t>sk-07001572</t>
  </si>
  <si>
    <t>sk-07001571</t>
  </si>
  <si>
    <t>sk-07001570</t>
  </si>
  <si>
    <t>sk-07001568</t>
  </si>
  <si>
    <t>Регион: Москва / Санкт-Петербург</t>
  </si>
  <si>
    <r>
      <rPr>
        <b/>
        <i/>
        <sz val="10"/>
        <rFont val="Arial CYR"/>
        <charset val="204"/>
      </rPr>
      <t>Основные цвета: Дуб Сонома светлый/Металлик, 
Дуб Юкон Модерн/Металлик</t>
    </r>
    <r>
      <rPr>
        <b/>
        <i/>
        <sz val="14"/>
        <color indexed="53"/>
        <rFont val="Arial Cyr"/>
        <charset val="204"/>
      </rPr>
      <t/>
    </r>
  </si>
  <si>
    <t>sk-07001609</t>
  </si>
  <si>
    <t>sk-07001610</t>
  </si>
  <si>
    <t>sk-07001611</t>
  </si>
  <si>
    <t>sk-07001612</t>
  </si>
  <si>
    <t>sk-07001614</t>
  </si>
  <si>
    <t>sk-07001616</t>
  </si>
  <si>
    <t>sk-07001557</t>
  </si>
  <si>
    <t>sk-07001556</t>
  </si>
  <si>
    <t>sk-07001559</t>
  </si>
  <si>
    <t>sk-07001569</t>
  </si>
  <si>
    <t>sk-07001567</t>
  </si>
  <si>
    <t>sk-07001573</t>
  </si>
  <si>
    <t>Цены в рублях на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</si>
</sst>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р_."/>
    <numFmt numFmtId="166" formatCode="#,##0.0"/>
    <numFmt numFmtId="167" formatCode="0.0%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b/>
      <i/>
      <sz val="13"/>
      <name val="Arial Cyr"/>
      <charset val="204"/>
    </font>
    <font>
      <i/>
      <sz val="10"/>
      <name val="Arial CYR"/>
      <charset val="204"/>
    </font>
    <font>
      <b/>
      <i/>
      <sz val="14"/>
      <color indexed="53"/>
      <name val="Arial Cyr"/>
      <charset val="204"/>
    </font>
    <font>
      <b/>
      <i/>
      <sz val="14"/>
      <name val="Arial Cyr"/>
      <charset val="204"/>
    </font>
    <font>
      <b/>
      <sz val="12"/>
      <name val="Arial CYR"/>
      <charset val="204"/>
    </font>
    <font>
      <b/>
      <i/>
      <sz val="20"/>
      <name val="Arial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5"/>
      <name val="Arial CYR"/>
      <charset val="204"/>
    </font>
    <font>
      <sz val="8"/>
      <name val="Arial"/>
      <family val="2"/>
      <charset val="204"/>
    </font>
    <font>
      <i/>
      <sz val="14"/>
      <name val="Arial Cyr"/>
      <charset val="204"/>
    </font>
    <font>
      <b/>
      <i/>
      <sz val="10"/>
      <color indexed="8"/>
      <name val="Arial Cyr"/>
      <charset val="204"/>
    </font>
    <font>
      <b/>
      <sz val="11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theme="1"/>
      <name val="Arial CYR"/>
      <charset val="204"/>
    </font>
    <font>
      <b/>
      <sz val="16"/>
      <color rgb="FFFF0000"/>
      <name val="Arial CYR"/>
      <charset val="204"/>
    </font>
    <font>
      <sz val="16"/>
      <color rgb="FFFF0000"/>
      <name val="Arial CYR"/>
      <charset val="204"/>
    </font>
    <font>
      <b/>
      <sz val="16"/>
      <color theme="1"/>
      <name val="Arial"/>
      <family val="2"/>
      <charset val="204"/>
    </font>
    <font>
      <b/>
      <i/>
      <sz val="13"/>
      <color theme="1"/>
      <name val="Arial Cyr"/>
      <charset val="204"/>
    </font>
    <font>
      <b/>
      <sz val="11"/>
      <color rgb="FFFF0000"/>
      <name val="Arial CYR"/>
      <charset val="204"/>
    </font>
    <font>
      <b/>
      <sz val="16"/>
      <color rgb="FF000000"/>
      <name val="Arial"/>
      <family val="2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charset val="204"/>
    </font>
    <font>
      <sz val="11"/>
      <color theme="1"/>
      <name val="Arial"/>
      <family val="2"/>
      <charset val="204"/>
    </font>
    <font>
      <i/>
      <sz val="10"/>
      <color theme="1"/>
      <name val="Arial Cyr"/>
      <charset val="204"/>
    </font>
    <font>
      <i/>
      <sz val="10"/>
      <color theme="1"/>
      <name val="Arial"/>
      <family val="2"/>
      <charset val="204"/>
    </font>
    <font>
      <b/>
      <i/>
      <sz val="16"/>
      <color theme="1"/>
      <name val="Arial Cyr"/>
      <charset val="204"/>
    </font>
    <font>
      <b/>
      <i/>
      <sz val="14"/>
      <color theme="9" tint="-0.249977111117893"/>
      <name val="Arial Cyr"/>
      <charset val="204"/>
    </font>
    <font>
      <b/>
      <i/>
      <sz val="12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9" fontId="1" fillId="0" borderId="0" applyFont="0" applyFill="0" applyBorder="0" applyAlignment="0" applyProtection="0"/>
  </cellStyleXfs>
  <cellXfs count="425">
    <xf numFmtId="0" fontId="0" fillId="0" borderId="0" xfId="0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0" fillId="2" borderId="0" xfId="0" applyFill="1"/>
    <xf numFmtId="0" fontId="3" fillId="2" borderId="0" xfId="0" applyFont="1" applyFill="1" applyBorder="1"/>
    <xf numFmtId="0" fontId="3" fillId="2" borderId="0" xfId="0" applyFont="1" applyFill="1" applyBorder="1" applyAlignment="1"/>
    <xf numFmtId="165" fontId="3" fillId="2" borderId="0" xfId="0" applyNumberFormat="1" applyFont="1" applyFill="1" applyBorder="1" applyAlignment="1">
      <alignment horizontal="left"/>
    </xf>
    <xf numFmtId="166" fontId="3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>
      <alignment vertical="center"/>
    </xf>
    <xf numFmtId="0" fontId="10" fillId="2" borderId="3" xfId="0" applyFont="1" applyFill="1" applyBorder="1" applyAlignment="1"/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166" fontId="5" fillId="2" borderId="3" xfId="0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6" fillId="0" borderId="8" xfId="0" applyFont="1" applyBorder="1"/>
    <xf numFmtId="49" fontId="16" fillId="3" borderId="9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0" fontId="13" fillId="0" borderId="0" xfId="0" applyFont="1"/>
    <xf numFmtId="164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/>
    </xf>
    <xf numFmtId="164" fontId="22" fillId="0" borderId="5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/>
    </xf>
    <xf numFmtId="1" fontId="23" fillId="0" borderId="10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/>
    <xf numFmtId="4" fontId="0" fillId="2" borderId="0" xfId="0" applyNumberFormat="1" applyFill="1"/>
    <xf numFmtId="4" fontId="6" fillId="2" borderId="0" xfId="0" applyNumberFormat="1" applyFont="1" applyFill="1" applyBorder="1" applyAlignment="1">
      <alignment vertical="center"/>
    </xf>
    <xf numFmtId="4" fontId="0" fillId="0" borderId="0" xfId="0" applyNumberFormat="1"/>
    <xf numFmtId="4" fontId="1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6" fillId="0" borderId="8" xfId="0" applyNumberFormat="1" applyFont="1" applyBorder="1"/>
    <xf numFmtId="4" fontId="6" fillId="0" borderId="0" xfId="0" applyNumberFormat="1" applyFont="1"/>
    <xf numFmtId="4" fontId="22" fillId="0" borderId="5" xfId="0" applyNumberFormat="1" applyFont="1" applyBorder="1" applyAlignment="1">
      <alignment horizontal="center" vertical="center"/>
    </xf>
    <xf numFmtId="1" fontId="23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2" borderId="5" xfId="0" applyFill="1" applyBorder="1"/>
    <xf numFmtId="0" fontId="6" fillId="2" borderId="11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 vertical="center" wrapText="1"/>
    </xf>
    <xf numFmtId="4" fontId="21" fillId="2" borderId="13" xfId="0" applyNumberFormat="1" applyFont="1" applyFill="1" applyBorder="1" applyAlignment="1">
      <alignment horizontal="center" vertical="center"/>
    </xf>
    <xf numFmtId="4" fontId="21" fillId="2" borderId="14" xfId="0" applyNumberFormat="1" applyFont="1" applyFill="1" applyBorder="1" applyAlignment="1">
      <alignment horizontal="center" vertical="center"/>
    </xf>
    <xf numFmtId="4" fontId="21" fillId="2" borderId="6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  <protection locked="0"/>
    </xf>
    <xf numFmtId="164" fontId="16" fillId="0" borderId="13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23" fillId="2" borderId="13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13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" fontId="23" fillId="2" borderId="12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/>
    </xf>
    <xf numFmtId="164" fontId="23" fillId="2" borderId="11" xfId="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vertical="center" wrapText="1"/>
    </xf>
    <xf numFmtId="164" fontId="16" fillId="2" borderId="6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/>
    </xf>
    <xf numFmtId="0" fontId="16" fillId="2" borderId="1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164" fontId="16" fillId="0" borderId="6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0" fillId="2" borderId="11" xfId="0" applyFill="1" applyBorder="1"/>
    <xf numFmtId="0" fontId="0" fillId="2" borderId="9" xfId="0" applyFill="1" applyBorder="1"/>
    <xf numFmtId="0" fontId="21" fillId="2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0" fillId="2" borderId="1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31" fillId="0" borderId="25" xfId="0" applyNumberFormat="1" applyFont="1" applyFill="1" applyBorder="1" applyAlignment="1">
      <alignment horizontal="center" vertical="center"/>
    </xf>
    <xf numFmtId="4" fontId="31" fillId="0" borderId="26" xfId="0" applyNumberFormat="1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left" vertical="top" wrapText="1"/>
    </xf>
    <xf numFmtId="0" fontId="32" fillId="0" borderId="27" xfId="0" applyFont="1" applyFill="1" applyBorder="1" applyAlignment="1">
      <alignment horizontal="left" vertical="top" wrapText="1"/>
    </xf>
    <xf numFmtId="0" fontId="32" fillId="4" borderId="28" xfId="0" applyFont="1" applyFill="1" applyBorder="1" applyAlignment="1">
      <alignment horizontal="left" vertical="top" wrapText="1"/>
    </xf>
    <xf numFmtId="0" fontId="32" fillId="4" borderId="29" xfId="0" applyFont="1" applyFill="1" applyBorder="1" applyAlignment="1">
      <alignment horizontal="left" vertical="top" wrapText="1"/>
    </xf>
    <xf numFmtId="0" fontId="30" fillId="2" borderId="29" xfId="0" applyFont="1" applyFill="1" applyBorder="1" applyAlignment="1">
      <alignment horizontal="center" vertical="center"/>
    </xf>
    <xf numFmtId="4" fontId="31" fillId="0" borderId="30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center"/>
    </xf>
    <xf numFmtId="4" fontId="10" fillId="0" borderId="5" xfId="0" applyNumberFormat="1" applyFont="1" applyFill="1" applyBorder="1" applyAlignment="1" applyProtection="1">
      <alignment horizontal="center" wrapText="1"/>
      <protection hidden="1"/>
    </xf>
    <xf numFmtId="4" fontId="31" fillId="0" borderId="7" xfId="0" applyNumberFormat="1" applyFont="1" applyFill="1" applyBorder="1" applyAlignment="1">
      <alignment horizontal="center"/>
    </xf>
    <xf numFmtId="167" fontId="14" fillId="0" borderId="7" xfId="2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4" fontId="34" fillId="4" borderId="2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0" fillId="0" borderId="0" xfId="2" applyNumberFormat="1" applyFont="1"/>
    <xf numFmtId="167" fontId="0" fillId="0" borderId="0" xfId="2" applyNumberFormat="1" applyFont="1" applyFill="1" applyBorder="1"/>
    <xf numFmtId="2" fontId="0" fillId="0" borderId="0" xfId="2" applyNumberFormat="1" applyFont="1" applyFill="1"/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13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center" wrapText="1"/>
    </xf>
    <xf numFmtId="164" fontId="16" fillId="2" borderId="13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/>
    </xf>
    <xf numFmtId="4" fontId="16" fillId="3" borderId="13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24" xfId="0" applyNumberFormat="1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/>
    </xf>
    <xf numFmtId="1" fontId="23" fillId="0" borderId="13" xfId="0" applyNumberFormat="1" applyFont="1" applyFill="1" applyBorder="1" applyAlignment="1">
      <alignment horizontal="center" vertical="center"/>
    </xf>
    <xf numFmtId="164" fontId="22" fillId="0" borderId="6" xfId="0" applyNumberFormat="1" applyFont="1" applyFill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49" fontId="22" fillId="3" borderId="33" xfId="0" applyNumberFormat="1" applyFont="1" applyFill="1" applyBorder="1" applyAlignment="1">
      <alignment horizontal="center" vertical="center"/>
    </xf>
    <xf numFmtId="49" fontId="22" fillId="3" borderId="34" xfId="0" applyNumberFormat="1" applyFont="1" applyFill="1" applyBorder="1" applyAlignment="1">
      <alignment horizontal="center" vertical="center"/>
    </xf>
    <xf numFmtId="49" fontId="22" fillId="3" borderId="35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/>
    </xf>
    <xf numFmtId="49" fontId="22" fillId="3" borderId="37" xfId="0" applyNumberFormat="1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left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40" xfId="0" applyFont="1" applyFill="1" applyBorder="1" applyAlignment="1">
      <alignment horizontal="left" vertical="center"/>
    </xf>
    <xf numFmtId="0" fontId="22" fillId="3" borderId="41" xfId="0" applyFont="1" applyFill="1" applyBorder="1" applyAlignment="1">
      <alignment horizontal="left" vertical="center"/>
    </xf>
    <xf numFmtId="0" fontId="22" fillId="3" borderId="42" xfId="0" applyFont="1" applyFill="1" applyBorder="1" applyAlignment="1">
      <alignment horizontal="left" vertical="center"/>
    </xf>
    <xf numFmtId="0" fontId="22" fillId="3" borderId="43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13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4" fontId="16" fillId="3" borderId="14" xfId="0" applyNumberFormat="1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/>
    </xf>
    <xf numFmtId="49" fontId="16" fillId="3" borderId="12" xfId="0" applyNumberFormat="1" applyFont="1" applyFill="1" applyBorder="1" applyAlignment="1">
      <alignment horizontal="center"/>
    </xf>
    <xf numFmtId="49" fontId="16" fillId="3" borderId="7" xfId="0" applyNumberFormat="1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left" vertical="center"/>
    </xf>
    <xf numFmtId="0" fontId="22" fillId="3" borderId="48" xfId="0" applyFont="1" applyFill="1" applyBorder="1" applyAlignment="1">
      <alignment horizontal="left" vertical="center"/>
    </xf>
    <xf numFmtId="49" fontId="22" fillId="3" borderId="4" xfId="0" applyNumberFormat="1" applyFont="1" applyFill="1" applyBorder="1" applyAlignment="1">
      <alignment horizontal="center" vertical="center"/>
    </xf>
    <xf numFmtId="49" fontId="22" fillId="3" borderId="31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>
      <alignment horizontal="center" vertical="center"/>
    </xf>
    <xf numFmtId="49" fontId="22" fillId="3" borderId="3" xfId="0" applyNumberFormat="1" applyFont="1" applyFill="1" applyBorder="1" applyAlignment="1">
      <alignment horizontal="center" vertical="center"/>
    </xf>
    <xf numFmtId="49" fontId="22" fillId="3" borderId="24" xfId="0" applyNumberFormat="1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49" fontId="22" fillId="3" borderId="14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left" vertical="center"/>
    </xf>
    <xf numFmtId="0" fontId="22" fillId="3" borderId="5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top"/>
    </xf>
    <xf numFmtId="164" fontId="16" fillId="0" borderId="13" xfId="0" applyNumberFormat="1" applyFont="1" applyFill="1" applyBorder="1" applyAlignment="1">
      <alignment horizontal="center" vertical="top"/>
    </xf>
    <xf numFmtId="0" fontId="29" fillId="0" borderId="6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165" fontId="36" fillId="2" borderId="11" xfId="0" applyNumberFormat="1" applyFont="1" applyFill="1" applyBorder="1" applyAlignment="1">
      <alignment horizontal="center" vertical="center"/>
    </xf>
    <xf numFmtId="165" fontId="36" fillId="2" borderId="12" xfId="0" applyNumberFormat="1" applyFont="1" applyFill="1" applyBorder="1" applyAlignment="1">
      <alignment horizontal="center" vertical="center"/>
    </xf>
    <xf numFmtId="165" fontId="36" fillId="2" borderId="7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65" fontId="27" fillId="2" borderId="9" xfId="0" applyNumberFormat="1" applyFont="1" applyFill="1" applyBorder="1" applyAlignment="1">
      <alignment horizontal="left" vertical="center"/>
    </xf>
    <xf numFmtId="165" fontId="27" fillId="2" borderId="4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center" vertical="center"/>
    </xf>
    <xf numFmtId="4" fontId="6" fillId="2" borderId="3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12" Type="http://schemas.openxmlformats.org/officeDocument/2006/relationships/image" Target="../media/image9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11" Type="http://schemas.openxmlformats.org/officeDocument/2006/relationships/image" Target="../media/image8.png"/><Relationship Id="rId5" Type="http://schemas.openxmlformats.org/officeDocument/2006/relationships/image" Target="../media/image14.png"/><Relationship Id="rId10" Type="http://schemas.openxmlformats.org/officeDocument/2006/relationships/image" Target="../media/image19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3" Type="http://schemas.openxmlformats.org/officeDocument/2006/relationships/image" Target="../media/image22.jpeg"/><Relationship Id="rId7" Type="http://schemas.openxmlformats.org/officeDocument/2006/relationships/image" Target="../media/image26.jpeg"/><Relationship Id="rId12" Type="http://schemas.openxmlformats.org/officeDocument/2006/relationships/image" Target="../media/image9.jpeg"/><Relationship Id="rId2" Type="http://schemas.openxmlformats.org/officeDocument/2006/relationships/image" Target="../media/image21.jpeg"/><Relationship Id="rId1" Type="http://schemas.openxmlformats.org/officeDocument/2006/relationships/image" Target="../media/image20.emf"/><Relationship Id="rId6" Type="http://schemas.openxmlformats.org/officeDocument/2006/relationships/image" Target="../media/image25.jpeg"/><Relationship Id="rId11" Type="http://schemas.openxmlformats.org/officeDocument/2006/relationships/image" Target="../media/image8.png"/><Relationship Id="rId5" Type="http://schemas.openxmlformats.org/officeDocument/2006/relationships/image" Target="../media/image24.jpeg"/><Relationship Id="rId10" Type="http://schemas.openxmlformats.org/officeDocument/2006/relationships/image" Target="../media/image29.png"/><Relationship Id="rId4" Type="http://schemas.openxmlformats.org/officeDocument/2006/relationships/image" Target="../media/image23.jpeg"/><Relationship Id="rId9" Type="http://schemas.openxmlformats.org/officeDocument/2006/relationships/image" Target="../media/image2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2.jpeg"/><Relationship Id="rId18" Type="http://schemas.openxmlformats.org/officeDocument/2006/relationships/image" Target="../media/image47.jpeg"/><Relationship Id="rId3" Type="http://schemas.openxmlformats.org/officeDocument/2006/relationships/image" Target="../media/image32.jpeg"/><Relationship Id="rId21" Type="http://schemas.openxmlformats.org/officeDocument/2006/relationships/image" Target="../media/image9.jpeg"/><Relationship Id="rId7" Type="http://schemas.openxmlformats.org/officeDocument/2006/relationships/image" Target="../media/image36.jpeg"/><Relationship Id="rId12" Type="http://schemas.openxmlformats.org/officeDocument/2006/relationships/image" Target="../media/image41.jpeg"/><Relationship Id="rId17" Type="http://schemas.openxmlformats.org/officeDocument/2006/relationships/image" Target="../media/image46.jpeg"/><Relationship Id="rId2" Type="http://schemas.openxmlformats.org/officeDocument/2006/relationships/image" Target="../media/image31.jpeg"/><Relationship Id="rId16" Type="http://schemas.openxmlformats.org/officeDocument/2006/relationships/image" Target="../media/image45.jpeg"/><Relationship Id="rId20" Type="http://schemas.openxmlformats.org/officeDocument/2006/relationships/image" Target="../media/image8.png"/><Relationship Id="rId1" Type="http://schemas.openxmlformats.org/officeDocument/2006/relationships/image" Target="../media/image30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4.jpeg"/><Relationship Id="rId15" Type="http://schemas.openxmlformats.org/officeDocument/2006/relationships/image" Target="../media/image44.jpeg"/><Relationship Id="rId10" Type="http://schemas.openxmlformats.org/officeDocument/2006/relationships/image" Target="../media/image39.jpeg"/><Relationship Id="rId19" Type="http://schemas.openxmlformats.org/officeDocument/2006/relationships/image" Target="../media/image48.jpeg"/><Relationship Id="rId4" Type="http://schemas.openxmlformats.org/officeDocument/2006/relationships/image" Target="../media/image33.jpeg"/><Relationship Id="rId9" Type="http://schemas.openxmlformats.org/officeDocument/2006/relationships/image" Target="../media/image38.jpeg"/><Relationship Id="rId14" Type="http://schemas.openxmlformats.org/officeDocument/2006/relationships/image" Target="../media/image4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1.png"/><Relationship Id="rId2" Type="http://schemas.openxmlformats.org/officeDocument/2006/relationships/image" Target="../media/image50.png"/><Relationship Id="rId1" Type="http://schemas.openxmlformats.org/officeDocument/2006/relationships/image" Target="../media/image49.jpeg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</xdr:row>
      <xdr:rowOff>47625</xdr:rowOff>
    </xdr:from>
    <xdr:to>
      <xdr:col>0</xdr:col>
      <xdr:colOff>1905000</xdr:colOff>
      <xdr:row>7</xdr:row>
      <xdr:rowOff>466725</xdr:rowOff>
    </xdr:to>
    <xdr:pic>
      <xdr:nvPicPr>
        <xdr:cNvPr id="1699" name="Рисунок 20" descr="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209925"/>
          <a:ext cx="1419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12</xdr:row>
      <xdr:rowOff>28575</xdr:rowOff>
    </xdr:from>
    <xdr:to>
      <xdr:col>0</xdr:col>
      <xdr:colOff>1914525</xdr:colOff>
      <xdr:row>12</xdr:row>
      <xdr:rowOff>1447800</xdr:rowOff>
    </xdr:to>
    <xdr:pic>
      <xdr:nvPicPr>
        <xdr:cNvPr id="1700" name="Рисунок 23" descr="1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610350"/>
          <a:ext cx="16478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15</xdr:row>
      <xdr:rowOff>9525</xdr:rowOff>
    </xdr:from>
    <xdr:to>
      <xdr:col>0</xdr:col>
      <xdr:colOff>1638300</xdr:colOff>
      <xdr:row>15</xdr:row>
      <xdr:rowOff>1181100</xdr:rowOff>
    </xdr:to>
    <xdr:pic>
      <xdr:nvPicPr>
        <xdr:cNvPr id="1701" name="Рисунок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515475"/>
          <a:ext cx="10572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14</xdr:row>
      <xdr:rowOff>104775</xdr:rowOff>
    </xdr:from>
    <xdr:to>
      <xdr:col>0</xdr:col>
      <xdr:colOff>1495425</xdr:colOff>
      <xdr:row>14</xdr:row>
      <xdr:rowOff>1085850</xdr:rowOff>
    </xdr:to>
    <xdr:pic>
      <xdr:nvPicPr>
        <xdr:cNvPr id="1702" name="Рисунок 13" descr="1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10575"/>
          <a:ext cx="733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809625</xdr:colOff>
      <xdr:row>17</xdr:row>
      <xdr:rowOff>190500</xdr:rowOff>
    </xdr:from>
    <xdr:to>
      <xdr:col>0</xdr:col>
      <xdr:colOff>1457325</xdr:colOff>
      <xdr:row>17</xdr:row>
      <xdr:rowOff>1114425</xdr:rowOff>
    </xdr:to>
    <xdr:pic>
      <xdr:nvPicPr>
        <xdr:cNvPr id="1703" name="Рисунок 14" descr="1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191875"/>
          <a:ext cx="647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18</xdr:row>
      <xdr:rowOff>28575</xdr:rowOff>
    </xdr:from>
    <xdr:to>
      <xdr:col>0</xdr:col>
      <xdr:colOff>1714500</xdr:colOff>
      <xdr:row>18</xdr:row>
      <xdr:rowOff>1190625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2363450"/>
          <a:ext cx="9906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9</xdr:row>
      <xdr:rowOff>66675</xdr:rowOff>
    </xdr:from>
    <xdr:to>
      <xdr:col>0</xdr:col>
      <xdr:colOff>1971675</xdr:colOff>
      <xdr:row>10</xdr:row>
      <xdr:rowOff>657225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933950"/>
          <a:ext cx="18478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19050</xdr:rowOff>
    </xdr:from>
    <xdr:to>
      <xdr:col>6</xdr:col>
      <xdr:colOff>704850</xdr:colOff>
      <xdr:row>0</xdr:row>
      <xdr:rowOff>1495425</xdr:rowOff>
    </xdr:to>
    <xdr:pic>
      <xdr:nvPicPr>
        <xdr:cNvPr id="1706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794" y="19050"/>
          <a:ext cx="6442262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168088</xdr:colOff>
      <xdr:row>0</xdr:row>
      <xdr:rowOff>33618</xdr:rowOff>
    </xdr:from>
    <xdr:to>
      <xdr:col>1</xdr:col>
      <xdr:colOff>1076791</xdr:colOff>
      <xdr:row>0</xdr:row>
      <xdr:rowOff>1568824</xdr:rowOff>
    </xdr:to>
    <xdr:pic>
      <xdr:nvPicPr>
        <xdr:cNvPr id="11" name="Рисунок 10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8088" y="33618"/>
          <a:ext cx="3093850" cy="153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11</xdr:row>
      <xdr:rowOff>180975</xdr:rowOff>
    </xdr:from>
    <xdr:to>
      <xdr:col>0</xdr:col>
      <xdr:colOff>1562100</xdr:colOff>
      <xdr:row>11</xdr:row>
      <xdr:rowOff>809625</xdr:rowOff>
    </xdr:to>
    <xdr:pic>
      <xdr:nvPicPr>
        <xdr:cNvPr id="2852" name="Рисунок 13" descr="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58075"/>
          <a:ext cx="885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15</xdr:row>
      <xdr:rowOff>276225</xdr:rowOff>
    </xdr:from>
    <xdr:to>
      <xdr:col>0</xdr:col>
      <xdr:colOff>1552575</xdr:colOff>
      <xdr:row>15</xdr:row>
      <xdr:rowOff>1276350</xdr:rowOff>
    </xdr:to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153650"/>
          <a:ext cx="828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13</xdr:row>
      <xdr:rowOff>123825</xdr:rowOff>
    </xdr:from>
    <xdr:to>
      <xdr:col>0</xdr:col>
      <xdr:colOff>1657350</xdr:colOff>
      <xdr:row>13</xdr:row>
      <xdr:rowOff>990600</xdr:rowOff>
    </xdr:to>
    <xdr:pic>
      <xdr:nvPicPr>
        <xdr:cNvPr id="285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601075"/>
          <a:ext cx="1038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7</xdr:row>
      <xdr:rowOff>57150</xdr:rowOff>
    </xdr:from>
    <xdr:to>
      <xdr:col>0</xdr:col>
      <xdr:colOff>1790700</xdr:colOff>
      <xdr:row>9</xdr:row>
      <xdr:rowOff>323850</xdr:rowOff>
    </xdr:to>
    <xdr:pic>
      <xdr:nvPicPr>
        <xdr:cNvPr id="2855" name="Рисунок 14" descr="1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00750"/>
          <a:ext cx="1457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5</xdr:row>
      <xdr:rowOff>85725</xdr:rowOff>
    </xdr:from>
    <xdr:to>
      <xdr:col>0</xdr:col>
      <xdr:colOff>1343025</xdr:colOff>
      <xdr:row>5</xdr:row>
      <xdr:rowOff>923925</xdr:rowOff>
    </xdr:to>
    <xdr:pic>
      <xdr:nvPicPr>
        <xdr:cNvPr id="2856" name="Рисунок 20" descr="ВТ-710.1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781550"/>
          <a:ext cx="285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3</xdr:row>
      <xdr:rowOff>133350</xdr:rowOff>
    </xdr:from>
    <xdr:to>
      <xdr:col>0</xdr:col>
      <xdr:colOff>1657350</xdr:colOff>
      <xdr:row>3</xdr:row>
      <xdr:rowOff>790575</xdr:rowOff>
    </xdr:to>
    <xdr:pic>
      <xdr:nvPicPr>
        <xdr:cNvPr id="2857" name="Рисунок 23" descr="1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686050"/>
          <a:ext cx="1085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4</xdr:row>
      <xdr:rowOff>161925</xdr:rowOff>
    </xdr:from>
    <xdr:to>
      <xdr:col>0</xdr:col>
      <xdr:colOff>1724025</xdr:colOff>
      <xdr:row>4</xdr:row>
      <xdr:rowOff>838200</xdr:rowOff>
    </xdr:to>
    <xdr:pic>
      <xdr:nvPicPr>
        <xdr:cNvPr id="2858" name="Рисунок 24" descr="1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5285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17</xdr:row>
      <xdr:rowOff>133350</xdr:rowOff>
    </xdr:from>
    <xdr:to>
      <xdr:col>0</xdr:col>
      <xdr:colOff>1476375</xdr:colOff>
      <xdr:row>17</xdr:row>
      <xdr:rowOff>1485900</xdr:rowOff>
    </xdr:to>
    <xdr:pic>
      <xdr:nvPicPr>
        <xdr:cNvPr id="2859" name="Рисунок 27" descr="2.jp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1725275"/>
          <a:ext cx="5524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19</xdr:row>
      <xdr:rowOff>38100</xdr:rowOff>
    </xdr:from>
    <xdr:to>
      <xdr:col>0</xdr:col>
      <xdr:colOff>1571625</xdr:colOff>
      <xdr:row>19</xdr:row>
      <xdr:rowOff>1457325</xdr:rowOff>
    </xdr:to>
    <xdr:pic>
      <xdr:nvPicPr>
        <xdr:cNvPr id="2860" name="Рисунок 28" descr="12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811375"/>
          <a:ext cx="7334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18</xdr:row>
      <xdr:rowOff>152400</xdr:rowOff>
    </xdr:from>
    <xdr:to>
      <xdr:col>0</xdr:col>
      <xdr:colOff>1371600</xdr:colOff>
      <xdr:row>18</xdr:row>
      <xdr:rowOff>1381125</xdr:rowOff>
    </xdr:to>
    <xdr:pic>
      <xdr:nvPicPr>
        <xdr:cNvPr id="2861" name="Рисунок 29" descr="Двери OLD 43 -2, OGD 43, OGD 43-2, OHD 56 -1, OHD 43-2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84" t="2689" r="40749" b="4402"/>
        <a:stretch>
          <a:fillRect/>
        </a:stretch>
      </xdr:blipFill>
      <xdr:spPr bwMode="auto">
        <a:xfrm>
          <a:off x="1066800" y="13373100"/>
          <a:ext cx="304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123264</xdr:colOff>
      <xdr:row>0</xdr:row>
      <xdr:rowOff>0</xdr:rowOff>
    </xdr:from>
    <xdr:to>
      <xdr:col>6</xdr:col>
      <xdr:colOff>704850</xdr:colOff>
      <xdr:row>0</xdr:row>
      <xdr:rowOff>1591234</xdr:rowOff>
    </xdr:to>
    <xdr:pic>
      <xdr:nvPicPr>
        <xdr:cNvPr id="2862" name="Рисунок 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29" y="0"/>
          <a:ext cx="6375027" cy="15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145676</xdr:colOff>
      <xdr:row>0</xdr:row>
      <xdr:rowOff>44824</xdr:rowOff>
    </xdr:from>
    <xdr:to>
      <xdr:col>2</xdr:col>
      <xdr:colOff>22410</xdr:colOff>
      <xdr:row>0</xdr:row>
      <xdr:rowOff>1602442</xdr:rowOff>
    </xdr:to>
    <xdr:pic>
      <xdr:nvPicPr>
        <xdr:cNvPr id="14" name="Рисунок 13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45676" y="44824"/>
          <a:ext cx="3238499" cy="1557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15</xdr:row>
      <xdr:rowOff>352425</xdr:rowOff>
    </xdr:from>
    <xdr:to>
      <xdr:col>0</xdr:col>
      <xdr:colOff>1209675</xdr:colOff>
      <xdr:row>16</xdr:row>
      <xdr:rowOff>504825</xdr:rowOff>
    </xdr:to>
    <xdr:pic>
      <xdr:nvPicPr>
        <xdr:cNvPr id="402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258550"/>
          <a:ext cx="266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17</xdr:row>
      <xdr:rowOff>161925</xdr:rowOff>
    </xdr:from>
    <xdr:to>
      <xdr:col>0</xdr:col>
      <xdr:colOff>1714500</xdr:colOff>
      <xdr:row>17</xdr:row>
      <xdr:rowOff>952500</xdr:rowOff>
    </xdr:to>
    <xdr:pic>
      <xdr:nvPicPr>
        <xdr:cNvPr id="4023" name="Picture 139" descr="Рисунок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706350"/>
          <a:ext cx="1257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</xdr:row>
      <xdr:rowOff>133350</xdr:rowOff>
    </xdr:from>
    <xdr:to>
      <xdr:col>0</xdr:col>
      <xdr:colOff>1019175</xdr:colOff>
      <xdr:row>4</xdr:row>
      <xdr:rowOff>733425</xdr:rowOff>
    </xdr:to>
    <xdr:pic>
      <xdr:nvPicPr>
        <xdr:cNvPr id="4024" name="Рисунок 23" descr="23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1" t="15639" r="81020" b="61317"/>
        <a:stretch>
          <a:fillRect/>
        </a:stretch>
      </xdr:blipFill>
      <xdr:spPr bwMode="auto">
        <a:xfrm>
          <a:off x="419100" y="2657475"/>
          <a:ext cx="6000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</xdr:row>
      <xdr:rowOff>400050</xdr:rowOff>
    </xdr:from>
    <xdr:to>
      <xdr:col>0</xdr:col>
      <xdr:colOff>895350</xdr:colOff>
      <xdr:row>6</xdr:row>
      <xdr:rowOff>685800</xdr:rowOff>
    </xdr:to>
    <xdr:pic>
      <xdr:nvPicPr>
        <xdr:cNvPr id="4025" name="Рисунок 24" descr="23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84" t="22427" r="57523" b="59465"/>
        <a:stretch>
          <a:fillRect/>
        </a:stretch>
      </xdr:blipFill>
      <xdr:spPr bwMode="auto">
        <a:xfrm>
          <a:off x="333375" y="4562475"/>
          <a:ext cx="5619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1152525</xdr:colOff>
      <xdr:row>5</xdr:row>
      <xdr:rowOff>228600</xdr:rowOff>
    </xdr:from>
    <xdr:to>
      <xdr:col>0</xdr:col>
      <xdr:colOff>1895475</xdr:colOff>
      <xdr:row>6</xdr:row>
      <xdr:rowOff>571500</xdr:rowOff>
    </xdr:to>
    <xdr:pic>
      <xdr:nvPicPr>
        <xdr:cNvPr id="4026" name="Рисунок 25" descr="23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77" t="22017" r="38194" b="59053"/>
        <a:stretch>
          <a:fillRect/>
        </a:stretch>
      </xdr:blipFill>
      <xdr:spPr bwMode="auto">
        <a:xfrm>
          <a:off x="1152525" y="4391025"/>
          <a:ext cx="7429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9</xdr:row>
      <xdr:rowOff>704850</xdr:rowOff>
    </xdr:from>
    <xdr:to>
      <xdr:col>0</xdr:col>
      <xdr:colOff>819150</xdr:colOff>
      <xdr:row>10</xdr:row>
      <xdr:rowOff>571500</xdr:rowOff>
    </xdr:to>
    <xdr:pic>
      <xdr:nvPicPr>
        <xdr:cNvPr id="4027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76283" r="81061" b="7996"/>
        <a:stretch>
          <a:fillRect/>
        </a:stretch>
      </xdr:blipFill>
      <xdr:spPr bwMode="auto">
        <a:xfrm>
          <a:off x="504825" y="6696075"/>
          <a:ext cx="314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11</xdr:row>
      <xdr:rowOff>447675</xdr:rowOff>
    </xdr:from>
    <xdr:to>
      <xdr:col>0</xdr:col>
      <xdr:colOff>790575</xdr:colOff>
      <xdr:row>12</xdr:row>
      <xdr:rowOff>647700</xdr:rowOff>
    </xdr:to>
    <xdr:pic>
      <xdr:nvPicPr>
        <xdr:cNvPr id="4028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5" t="50380" r="55682" b="28003"/>
        <a:stretch>
          <a:fillRect/>
        </a:stretch>
      </xdr:blipFill>
      <xdr:spPr bwMode="auto">
        <a:xfrm>
          <a:off x="438150" y="8077200"/>
          <a:ext cx="352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13</xdr:row>
      <xdr:rowOff>161925</xdr:rowOff>
    </xdr:from>
    <xdr:to>
      <xdr:col>0</xdr:col>
      <xdr:colOff>828675</xdr:colOff>
      <xdr:row>14</xdr:row>
      <xdr:rowOff>742950</xdr:rowOff>
    </xdr:to>
    <xdr:pic>
      <xdr:nvPicPr>
        <xdr:cNvPr id="4029" name="Рисунок 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2" t="16792" r="28282" b="49799"/>
        <a:stretch>
          <a:fillRect/>
        </a:stretch>
      </xdr:blipFill>
      <xdr:spPr bwMode="auto">
        <a:xfrm>
          <a:off x="495300" y="9429750"/>
          <a:ext cx="333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1181100</xdr:colOff>
      <xdr:row>13</xdr:row>
      <xdr:rowOff>76200</xdr:rowOff>
    </xdr:from>
    <xdr:to>
      <xdr:col>0</xdr:col>
      <xdr:colOff>1714500</xdr:colOff>
      <xdr:row>14</xdr:row>
      <xdr:rowOff>704850</xdr:rowOff>
    </xdr:to>
    <xdr:pic>
      <xdr:nvPicPr>
        <xdr:cNvPr id="4030" name="Рисунок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0" t="4288" r="12625" b="60516"/>
        <a:stretch>
          <a:fillRect/>
        </a:stretch>
      </xdr:blipFill>
      <xdr:spPr bwMode="auto">
        <a:xfrm>
          <a:off x="1181100" y="9344025"/>
          <a:ext cx="5334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1123950</xdr:colOff>
      <xdr:row>11</xdr:row>
      <xdr:rowOff>200025</xdr:rowOff>
    </xdr:from>
    <xdr:to>
      <xdr:col>0</xdr:col>
      <xdr:colOff>1714500</xdr:colOff>
      <xdr:row>12</xdr:row>
      <xdr:rowOff>533400</xdr:rowOff>
    </xdr:to>
    <xdr:pic>
      <xdr:nvPicPr>
        <xdr:cNvPr id="4031" name="Рисунок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05" t="38589" r="40656" b="37292"/>
        <a:stretch>
          <a:fillRect/>
        </a:stretch>
      </xdr:blipFill>
      <xdr:spPr bwMode="auto">
        <a:xfrm>
          <a:off x="1123950" y="7829550"/>
          <a:ext cx="5905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1085850</xdr:colOff>
      <xdr:row>9</xdr:row>
      <xdr:rowOff>304800</xdr:rowOff>
    </xdr:from>
    <xdr:to>
      <xdr:col>0</xdr:col>
      <xdr:colOff>1638300</xdr:colOff>
      <xdr:row>10</xdr:row>
      <xdr:rowOff>323850</xdr:rowOff>
    </xdr:to>
    <xdr:pic>
      <xdr:nvPicPr>
        <xdr:cNvPr id="4032" name="Рисунок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5" t="65923" r="67802" b="15320"/>
        <a:stretch>
          <a:fillRect/>
        </a:stretch>
      </xdr:blipFill>
      <xdr:spPr bwMode="auto">
        <a:xfrm>
          <a:off x="1085850" y="6296025"/>
          <a:ext cx="552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1219200</xdr:colOff>
      <xdr:row>3</xdr:row>
      <xdr:rowOff>133350</xdr:rowOff>
    </xdr:from>
    <xdr:to>
      <xdr:col>0</xdr:col>
      <xdr:colOff>1809750</xdr:colOff>
      <xdr:row>4</xdr:row>
      <xdr:rowOff>723900</xdr:rowOff>
    </xdr:to>
    <xdr:pic>
      <xdr:nvPicPr>
        <xdr:cNvPr id="4033" name="Рисунок 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57475"/>
          <a:ext cx="5905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156881</xdr:colOff>
      <xdr:row>0</xdr:row>
      <xdr:rowOff>0</xdr:rowOff>
    </xdr:from>
    <xdr:to>
      <xdr:col>6</xdr:col>
      <xdr:colOff>717175</xdr:colOff>
      <xdr:row>0</xdr:row>
      <xdr:rowOff>1485900</xdr:rowOff>
    </xdr:to>
    <xdr:pic>
      <xdr:nvPicPr>
        <xdr:cNvPr id="4034" name="Рисунок 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646" y="0"/>
          <a:ext cx="635373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22411</xdr:rowOff>
    </xdr:from>
    <xdr:to>
      <xdr:col>1</xdr:col>
      <xdr:colOff>1143854</xdr:colOff>
      <xdr:row>0</xdr:row>
      <xdr:rowOff>1546411</xdr:rowOff>
    </xdr:to>
    <xdr:pic>
      <xdr:nvPicPr>
        <xdr:cNvPr id="16" name="Рисунок 15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735" y="22411"/>
          <a:ext cx="3071266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22</xdr:row>
      <xdr:rowOff>304800</xdr:rowOff>
    </xdr:from>
    <xdr:to>
      <xdr:col>2</xdr:col>
      <xdr:colOff>1390650</xdr:colOff>
      <xdr:row>22</xdr:row>
      <xdr:rowOff>1828800</xdr:rowOff>
    </xdr:to>
    <xdr:pic>
      <xdr:nvPicPr>
        <xdr:cNvPr id="870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2" t="59222" r="77274" b="4333"/>
        <a:stretch>
          <a:fillRect/>
        </a:stretch>
      </xdr:blipFill>
      <xdr:spPr bwMode="auto">
        <a:xfrm>
          <a:off x="4238625" y="30489525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21</xdr:row>
      <xdr:rowOff>95250</xdr:rowOff>
    </xdr:from>
    <xdr:to>
      <xdr:col>2</xdr:col>
      <xdr:colOff>1371600</xdr:colOff>
      <xdr:row>21</xdr:row>
      <xdr:rowOff>1524000</xdr:rowOff>
    </xdr:to>
    <xdr:pic>
      <xdr:nvPicPr>
        <xdr:cNvPr id="8702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0" t="40196" r="57008" b="22018"/>
        <a:stretch>
          <a:fillRect/>
        </a:stretch>
      </xdr:blipFill>
      <xdr:spPr bwMode="auto">
        <a:xfrm>
          <a:off x="4219575" y="28613100"/>
          <a:ext cx="6286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33</xdr:row>
      <xdr:rowOff>323850</xdr:rowOff>
    </xdr:from>
    <xdr:to>
      <xdr:col>2</xdr:col>
      <xdr:colOff>1333500</xdr:colOff>
      <xdr:row>33</xdr:row>
      <xdr:rowOff>1790700</xdr:rowOff>
    </xdr:to>
    <xdr:pic>
      <xdr:nvPicPr>
        <xdr:cNvPr id="8703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76" t="28406" r="37500" b="35953"/>
        <a:stretch>
          <a:fillRect/>
        </a:stretch>
      </xdr:blipFill>
      <xdr:spPr bwMode="auto">
        <a:xfrm>
          <a:off x="4314825" y="44757975"/>
          <a:ext cx="4953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14</xdr:row>
      <xdr:rowOff>381000</xdr:rowOff>
    </xdr:from>
    <xdr:to>
      <xdr:col>2</xdr:col>
      <xdr:colOff>1390650</xdr:colOff>
      <xdr:row>14</xdr:row>
      <xdr:rowOff>1914525</xdr:rowOff>
    </xdr:to>
    <xdr:pic>
      <xdr:nvPicPr>
        <xdr:cNvPr id="870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35" t="8040" r="7954" b="54176"/>
        <a:stretch>
          <a:fillRect/>
        </a:stretch>
      </xdr:blipFill>
      <xdr:spPr bwMode="auto">
        <a:xfrm>
          <a:off x="4162425" y="18449925"/>
          <a:ext cx="7048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26</xdr:row>
      <xdr:rowOff>228600</xdr:rowOff>
    </xdr:from>
    <xdr:to>
      <xdr:col>2</xdr:col>
      <xdr:colOff>1428750</xdr:colOff>
      <xdr:row>26</xdr:row>
      <xdr:rowOff>1790700</xdr:rowOff>
    </xdr:to>
    <xdr:pic>
      <xdr:nvPicPr>
        <xdr:cNvPr id="8705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59" t="57347" r="74432" b="17195"/>
        <a:stretch>
          <a:fillRect/>
        </a:stretch>
      </xdr:blipFill>
      <xdr:spPr bwMode="auto">
        <a:xfrm>
          <a:off x="4295775" y="34537650"/>
          <a:ext cx="6096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9</xdr:row>
      <xdr:rowOff>190500</xdr:rowOff>
    </xdr:from>
    <xdr:to>
      <xdr:col>2</xdr:col>
      <xdr:colOff>1390650</xdr:colOff>
      <xdr:row>9</xdr:row>
      <xdr:rowOff>1771650</xdr:rowOff>
    </xdr:to>
    <xdr:pic>
      <xdr:nvPicPr>
        <xdr:cNvPr id="8706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8" t="14471" r="15720" b="59267"/>
        <a:stretch>
          <a:fillRect/>
        </a:stretch>
      </xdr:blipFill>
      <xdr:spPr bwMode="auto">
        <a:xfrm>
          <a:off x="4124325" y="8753475"/>
          <a:ext cx="742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8</xdr:row>
      <xdr:rowOff>247650</xdr:rowOff>
    </xdr:from>
    <xdr:to>
      <xdr:col>2</xdr:col>
      <xdr:colOff>1466850</xdr:colOff>
      <xdr:row>8</xdr:row>
      <xdr:rowOff>1809750</xdr:rowOff>
    </xdr:to>
    <xdr:pic>
      <xdr:nvPicPr>
        <xdr:cNvPr id="8707" name="Рисунок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63" t="43411" r="53220" b="30325"/>
        <a:stretch>
          <a:fillRect/>
        </a:stretch>
      </xdr:blipFill>
      <xdr:spPr bwMode="auto">
        <a:xfrm>
          <a:off x="4067175" y="6524625"/>
          <a:ext cx="8763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28</xdr:row>
      <xdr:rowOff>228600</xdr:rowOff>
    </xdr:from>
    <xdr:to>
      <xdr:col>2</xdr:col>
      <xdr:colOff>1390650</xdr:colOff>
      <xdr:row>28</xdr:row>
      <xdr:rowOff>1771650</xdr:rowOff>
    </xdr:to>
    <xdr:pic>
      <xdr:nvPicPr>
        <xdr:cNvPr id="8708" name="Рисунок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13" t="29008" r="36552" b="47142"/>
        <a:stretch>
          <a:fillRect/>
        </a:stretch>
      </xdr:blipFill>
      <xdr:spPr bwMode="auto">
        <a:xfrm>
          <a:off x="4352925" y="38595300"/>
          <a:ext cx="5143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31</xdr:row>
      <xdr:rowOff>228600</xdr:rowOff>
    </xdr:from>
    <xdr:to>
      <xdr:col>2</xdr:col>
      <xdr:colOff>1352550</xdr:colOff>
      <xdr:row>32</xdr:row>
      <xdr:rowOff>657225</xdr:rowOff>
    </xdr:to>
    <xdr:pic>
      <xdr:nvPicPr>
        <xdr:cNvPr id="8709" name="Рисунок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52" t="25725" r="31061" b="45065"/>
        <a:stretch>
          <a:fillRect/>
        </a:stretch>
      </xdr:blipFill>
      <xdr:spPr bwMode="auto">
        <a:xfrm>
          <a:off x="4314825" y="42643425"/>
          <a:ext cx="514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29</xdr:row>
      <xdr:rowOff>285750</xdr:rowOff>
    </xdr:from>
    <xdr:to>
      <xdr:col>2</xdr:col>
      <xdr:colOff>1352550</xdr:colOff>
      <xdr:row>30</xdr:row>
      <xdr:rowOff>790575</xdr:rowOff>
    </xdr:to>
    <xdr:pic>
      <xdr:nvPicPr>
        <xdr:cNvPr id="8710" name="Рисунок 3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74" t="67262" r="81628" b="3796"/>
        <a:stretch>
          <a:fillRect/>
        </a:stretch>
      </xdr:blipFill>
      <xdr:spPr bwMode="auto">
        <a:xfrm>
          <a:off x="4295775" y="40681275"/>
          <a:ext cx="5334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12</xdr:row>
      <xdr:rowOff>342900</xdr:rowOff>
    </xdr:from>
    <xdr:to>
      <xdr:col>2</xdr:col>
      <xdr:colOff>1447800</xdr:colOff>
      <xdr:row>12</xdr:row>
      <xdr:rowOff>2009775</xdr:rowOff>
    </xdr:to>
    <xdr:pic>
      <xdr:nvPicPr>
        <xdr:cNvPr id="8711" name="Рисунок 4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54" t="50111" r="56818" b="18266"/>
        <a:stretch>
          <a:fillRect/>
        </a:stretch>
      </xdr:blipFill>
      <xdr:spPr bwMode="auto">
        <a:xfrm>
          <a:off x="4162425" y="13592175"/>
          <a:ext cx="7620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10</xdr:row>
      <xdr:rowOff>228600</xdr:rowOff>
    </xdr:from>
    <xdr:to>
      <xdr:col>2</xdr:col>
      <xdr:colOff>1466850</xdr:colOff>
      <xdr:row>11</xdr:row>
      <xdr:rowOff>752475</xdr:rowOff>
    </xdr:to>
    <xdr:pic>
      <xdr:nvPicPr>
        <xdr:cNvPr id="8712" name="Рисунок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3" t="8842" r="6061" b="58733"/>
        <a:stretch>
          <a:fillRect/>
        </a:stretch>
      </xdr:blipFill>
      <xdr:spPr bwMode="auto">
        <a:xfrm>
          <a:off x="4143375" y="11077575"/>
          <a:ext cx="8001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17</xdr:row>
      <xdr:rowOff>476250</xdr:rowOff>
    </xdr:from>
    <xdr:to>
      <xdr:col>2</xdr:col>
      <xdr:colOff>1428750</xdr:colOff>
      <xdr:row>17</xdr:row>
      <xdr:rowOff>1514475</xdr:rowOff>
    </xdr:to>
    <xdr:pic>
      <xdr:nvPicPr>
        <xdr:cNvPr id="8713" name="Рисунок 1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15" t="61903" r="13637" b="16927"/>
        <a:stretch>
          <a:fillRect/>
        </a:stretch>
      </xdr:blipFill>
      <xdr:spPr bwMode="auto">
        <a:xfrm>
          <a:off x="4219575" y="25336500"/>
          <a:ext cx="685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13</xdr:row>
      <xdr:rowOff>304800</xdr:rowOff>
    </xdr:from>
    <xdr:to>
      <xdr:col>2</xdr:col>
      <xdr:colOff>1466850</xdr:colOff>
      <xdr:row>13</xdr:row>
      <xdr:rowOff>1981200</xdr:rowOff>
    </xdr:to>
    <xdr:pic>
      <xdr:nvPicPr>
        <xdr:cNvPr id="8714" name="Рисунок 4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70" t="2412" r="55682" b="68378"/>
        <a:stretch>
          <a:fillRect/>
        </a:stretch>
      </xdr:blipFill>
      <xdr:spPr bwMode="auto">
        <a:xfrm>
          <a:off x="4143375" y="15963900"/>
          <a:ext cx="8001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34</xdr:row>
      <xdr:rowOff>476250</xdr:rowOff>
    </xdr:from>
    <xdr:to>
      <xdr:col>2</xdr:col>
      <xdr:colOff>1352550</xdr:colOff>
      <xdr:row>34</xdr:row>
      <xdr:rowOff>1524000</xdr:rowOff>
    </xdr:to>
    <xdr:pic>
      <xdr:nvPicPr>
        <xdr:cNvPr id="8715" name="Рисунок 4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87" t="54668" r="60796" b="25502"/>
        <a:stretch>
          <a:fillRect/>
        </a:stretch>
      </xdr:blipFill>
      <xdr:spPr bwMode="auto">
        <a:xfrm>
          <a:off x="4314825" y="46939200"/>
          <a:ext cx="5143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16</xdr:row>
      <xdr:rowOff>514350</xdr:rowOff>
    </xdr:from>
    <xdr:to>
      <xdr:col>2</xdr:col>
      <xdr:colOff>1352550</xdr:colOff>
      <xdr:row>16</xdr:row>
      <xdr:rowOff>1600200</xdr:rowOff>
    </xdr:to>
    <xdr:pic>
      <xdr:nvPicPr>
        <xdr:cNvPr id="8716" name="Рисунок 4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96" t="38857" r="42046" b="38901"/>
        <a:stretch>
          <a:fillRect/>
        </a:stretch>
      </xdr:blipFill>
      <xdr:spPr bwMode="auto">
        <a:xfrm>
          <a:off x="4162425" y="23212425"/>
          <a:ext cx="666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35</xdr:row>
      <xdr:rowOff>457200</xdr:rowOff>
    </xdr:from>
    <xdr:to>
      <xdr:col>2</xdr:col>
      <xdr:colOff>1352550</xdr:colOff>
      <xdr:row>35</xdr:row>
      <xdr:rowOff>1447800</xdr:rowOff>
    </xdr:to>
    <xdr:pic>
      <xdr:nvPicPr>
        <xdr:cNvPr id="8717" name="Рисунок 4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96" t="78249" r="32387" b="2457"/>
        <a:stretch>
          <a:fillRect/>
        </a:stretch>
      </xdr:blipFill>
      <xdr:spPr bwMode="auto">
        <a:xfrm>
          <a:off x="4333875" y="48948975"/>
          <a:ext cx="495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15</xdr:row>
      <xdr:rowOff>381000</xdr:rowOff>
    </xdr:from>
    <xdr:to>
      <xdr:col>2</xdr:col>
      <xdr:colOff>1447800</xdr:colOff>
      <xdr:row>15</xdr:row>
      <xdr:rowOff>1790700</xdr:rowOff>
    </xdr:to>
    <xdr:pic>
      <xdr:nvPicPr>
        <xdr:cNvPr id="8718" name="Рисунок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859750"/>
          <a:ext cx="8763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27</xdr:row>
      <xdr:rowOff>285750</xdr:rowOff>
    </xdr:from>
    <xdr:to>
      <xdr:col>2</xdr:col>
      <xdr:colOff>1314450</xdr:colOff>
      <xdr:row>27</xdr:row>
      <xdr:rowOff>1724025</xdr:rowOff>
    </xdr:to>
    <xdr:pic>
      <xdr:nvPicPr>
        <xdr:cNvPr id="8719" name="Рисунок 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6623625"/>
          <a:ext cx="5334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800100</xdr:colOff>
      <xdr:row>0</xdr:row>
      <xdr:rowOff>0</xdr:rowOff>
    </xdr:from>
    <xdr:to>
      <xdr:col>13</xdr:col>
      <xdr:colOff>1371600</xdr:colOff>
      <xdr:row>0</xdr:row>
      <xdr:rowOff>3009900</xdr:rowOff>
    </xdr:to>
    <xdr:pic>
      <xdr:nvPicPr>
        <xdr:cNvPr id="8720" name="Рисунок 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390650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57149</xdr:colOff>
      <xdr:row>0</xdr:row>
      <xdr:rowOff>19050</xdr:rowOff>
    </xdr:from>
    <xdr:to>
      <xdr:col>3</xdr:col>
      <xdr:colOff>788902</xdr:colOff>
      <xdr:row>0</xdr:row>
      <xdr:rowOff>3028950</xdr:rowOff>
    </xdr:to>
    <xdr:pic>
      <xdr:nvPicPr>
        <xdr:cNvPr id="22" name="Рисунок 21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66699" y="19050"/>
          <a:ext cx="6065753" cy="300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44</xdr:row>
      <xdr:rowOff>104775</xdr:rowOff>
    </xdr:from>
    <xdr:to>
      <xdr:col>9</xdr:col>
      <xdr:colOff>400050</xdr:colOff>
      <xdr:row>62</xdr:row>
      <xdr:rowOff>219075</xdr:rowOff>
    </xdr:to>
    <xdr:pic>
      <xdr:nvPicPr>
        <xdr:cNvPr id="54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63325"/>
          <a:ext cx="4143375" cy="424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3</xdr:row>
      <xdr:rowOff>0</xdr:rowOff>
    </xdr:from>
    <xdr:to>
      <xdr:col>10</xdr:col>
      <xdr:colOff>200025</xdr:colOff>
      <xdr:row>20</xdr:row>
      <xdr:rowOff>219075</xdr:rowOff>
    </xdr:to>
    <xdr:pic>
      <xdr:nvPicPr>
        <xdr:cNvPr id="541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066925"/>
          <a:ext cx="4676775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24</xdr:row>
      <xdr:rowOff>95250</xdr:rowOff>
    </xdr:from>
    <xdr:to>
      <xdr:col>10</xdr:col>
      <xdr:colOff>457200</xdr:colOff>
      <xdr:row>41</xdr:row>
      <xdr:rowOff>133350</xdr:rowOff>
    </xdr:to>
    <xdr:pic>
      <xdr:nvPicPr>
        <xdr:cNvPr id="541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867525"/>
          <a:ext cx="5095875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235324</xdr:colOff>
      <xdr:row>0</xdr:row>
      <xdr:rowOff>0</xdr:rowOff>
    </xdr:from>
    <xdr:to>
      <xdr:col>16</xdr:col>
      <xdr:colOff>390525</xdr:colOff>
      <xdr:row>0</xdr:row>
      <xdr:rowOff>1581150</xdr:rowOff>
    </xdr:to>
    <xdr:pic>
      <xdr:nvPicPr>
        <xdr:cNvPr id="5414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559" y="0"/>
          <a:ext cx="7270937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33616</xdr:colOff>
      <xdr:row>0</xdr:row>
      <xdr:rowOff>11206</xdr:rowOff>
    </xdr:from>
    <xdr:to>
      <xdr:col>6</xdr:col>
      <xdr:colOff>237375</xdr:colOff>
      <xdr:row>1</xdr:row>
      <xdr:rowOff>11206</xdr:rowOff>
    </xdr:to>
    <xdr:pic>
      <xdr:nvPicPr>
        <xdr:cNvPr id="6" name="Рисунок 5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263" y="11206"/>
          <a:ext cx="3229347" cy="160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4"/>
  <sheetViews>
    <sheetView view="pageBreakPreview" zoomScale="85" zoomScaleNormal="85" zoomScaleSheetLayoutView="85" workbookViewId="0">
      <selection sqref="A1:XFD1"/>
    </sheetView>
  </sheetViews>
  <sheetFormatPr defaultRowHeight="12.75" x14ac:dyDescent="0.2"/>
  <cols>
    <col min="1" max="1" width="32.7109375" style="5" customWidth="1"/>
    <col min="2" max="3" width="17.7109375" style="5" customWidth="1"/>
    <col min="4" max="4" width="47.7109375" style="5" customWidth="1"/>
    <col min="5" max="6" width="10.7109375" style="5" customWidth="1"/>
    <col min="7" max="7" width="10.7109375" style="59" customWidth="1"/>
    <col min="8" max="9" width="5.85546875" style="5" customWidth="1"/>
    <col min="10" max="16384" width="9.140625" style="5"/>
  </cols>
  <sheetData>
    <row r="1" spans="1:12" ht="140.1" customHeight="1" x14ac:dyDescent="0.2">
      <c r="A1" s="242"/>
      <c r="B1" s="243"/>
      <c r="C1" s="243"/>
      <c r="D1" s="243"/>
      <c r="E1" s="243"/>
      <c r="F1" s="243"/>
      <c r="G1" s="244"/>
    </row>
    <row r="2" spans="1:12" ht="20.100000000000001" customHeight="1" x14ac:dyDescent="0.2">
      <c r="A2" s="248" t="s">
        <v>109</v>
      </c>
      <c r="B2" s="249"/>
      <c r="C2" s="249"/>
      <c r="D2" s="249"/>
      <c r="E2" s="249"/>
      <c r="F2" s="249"/>
      <c r="G2" s="249"/>
    </row>
    <row r="3" spans="1:12" ht="29.25" customHeight="1" thickBot="1" x14ac:dyDescent="0.35">
      <c r="A3" s="250" t="s">
        <v>315</v>
      </c>
      <c r="B3" s="251"/>
      <c r="C3" s="251"/>
      <c r="D3" s="228" t="s">
        <v>314</v>
      </c>
      <c r="E3" s="252" t="s">
        <v>328</v>
      </c>
      <c r="F3" s="252"/>
      <c r="G3" s="253"/>
    </row>
    <row r="4" spans="1:12" ht="45.75" thickBot="1" x14ac:dyDescent="0.25">
      <c r="A4" s="81" t="s">
        <v>284</v>
      </c>
      <c r="B4" s="78" t="s">
        <v>1</v>
      </c>
      <c r="C4" s="78" t="s">
        <v>283</v>
      </c>
      <c r="D4" s="78" t="s">
        <v>11</v>
      </c>
      <c r="E4" s="16" t="s">
        <v>13</v>
      </c>
      <c r="F4" s="78" t="s">
        <v>12</v>
      </c>
      <c r="G4" s="99" t="s">
        <v>2</v>
      </c>
    </row>
    <row r="5" spans="1:12" ht="15" customHeight="1" thickBot="1" x14ac:dyDescent="0.25">
      <c r="A5" s="238" t="s">
        <v>14</v>
      </c>
      <c r="B5" s="239"/>
      <c r="C5" s="239"/>
      <c r="D5" s="239"/>
      <c r="E5" s="239"/>
      <c r="F5" s="239"/>
      <c r="G5" s="240"/>
    </row>
    <row r="6" spans="1:12" ht="39.950000000000003" customHeight="1" thickBot="1" x14ac:dyDescent="0.25">
      <c r="A6" s="245"/>
      <c r="B6" s="73" t="s">
        <v>39</v>
      </c>
      <c r="C6" s="76" t="s">
        <v>87</v>
      </c>
      <c r="D6" s="246" t="s">
        <v>113</v>
      </c>
      <c r="E6" s="191" t="s">
        <v>187</v>
      </c>
      <c r="F6" s="192" t="s">
        <v>126</v>
      </c>
      <c r="G6" s="100">
        <f>Таблица!E4</f>
        <v>13555.1</v>
      </c>
      <c r="L6" s="1"/>
    </row>
    <row r="7" spans="1:12" ht="39.950000000000003" customHeight="1" thickBot="1" x14ac:dyDescent="0.25">
      <c r="A7" s="245"/>
      <c r="B7" s="73" t="s">
        <v>40</v>
      </c>
      <c r="C7" s="79" t="s">
        <v>88</v>
      </c>
      <c r="D7" s="246"/>
      <c r="E7" s="193" t="s">
        <v>188</v>
      </c>
      <c r="F7" s="194" t="s">
        <v>127</v>
      </c>
      <c r="G7" s="100">
        <f>Таблица!E5</f>
        <v>14261</v>
      </c>
      <c r="L7" s="1"/>
    </row>
    <row r="8" spans="1:12" ht="39.950000000000003" customHeight="1" thickBot="1" x14ac:dyDescent="0.25">
      <c r="A8" s="245"/>
      <c r="B8" s="73" t="s">
        <v>41</v>
      </c>
      <c r="C8" s="82" t="s">
        <v>89</v>
      </c>
      <c r="D8" s="246"/>
      <c r="E8" s="195" t="s">
        <v>189</v>
      </c>
      <c r="F8" s="196" t="s">
        <v>128</v>
      </c>
      <c r="G8" s="100">
        <f>Таблица!E6</f>
        <v>15056.6</v>
      </c>
    </row>
    <row r="9" spans="1:12" ht="15" customHeight="1" thickBot="1" x14ac:dyDescent="0.25">
      <c r="A9" s="238" t="s">
        <v>38</v>
      </c>
      <c r="B9" s="239"/>
      <c r="C9" s="239"/>
      <c r="D9" s="239"/>
      <c r="E9" s="239"/>
      <c r="F9" s="239"/>
      <c r="G9" s="240"/>
    </row>
    <row r="10" spans="1:12" ht="60" customHeight="1" thickBot="1" x14ac:dyDescent="0.25">
      <c r="A10" s="247" t="s">
        <v>243</v>
      </c>
      <c r="B10" s="197" t="s">
        <v>90</v>
      </c>
      <c r="C10" s="77" t="s">
        <v>111</v>
      </c>
      <c r="D10" s="241" t="s">
        <v>115</v>
      </c>
      <c r="E10" s="191" t="s">
        <v>190</v>
      </c>
      <c r="F10" s="192">
        <v>0.11</v>
      </c>
      <c r="G10" s="100">
        <f>Таблица!E7</f>
        <v>16508.7</v>
      </c>
    </row>
    <row r="11" spans="1:12" ht="60" customHeight="1" thickBot="1" x14ac:dyDescent="0.25">
      <c r="A11" s="247"/>
      <c r="B11" s="172" t="s">
        <v>91</v>
      </c>
      <c r="C11" s="107" t="s">
        <v>112</v>
      </c>
      <c r="D11" s="241"/>
      <c r="E11" s="193" t="s">
        <v>191</v>
      </c>
      <c r="F11" s="194" t="s">
        <v>129</v>
      </c>
      <c r="G11" s="102">
        <f>Таблица!E8</f>
        <v>17572.099999999999</v>
      </c>
    </row>
    <row r="12" spans="1:12" ht="15" customHeight="1" thickBot="1" x14ac:dyDescent="0.25">
      <c r="A12" s="238" t="s">
        <v>31</v>
      </c>
      <c r="B12" s="239"/>
      <c r="C12" s="239"/>
      <c r="D12" s="239"/>
      <c r="E12" s="239"/>
      <c r="F12" s="239"/>
      <c r="G12" s="240"/>
    </row>
    <row r="13" spans="1:12" ht="120" customHeight="1" thickBot="1" x14ac:dyDescent="0.25">
      <c r="A13" s="91"/>
      <c r="B13" s="75" t="s">
        <v>42</v>
      </c>
      <c r="C13" s="146" t="s">
        <v>61</v>
      </c>
      <c r="D13" s="173" t="s">
        <v>114</v>
      </c>
      <c r="E13" s="193" t="s">
        <v>192</v>
      </c>
      <c r="F13" s="194">
        <v>0.12</v>
      </c>
      <c r="G13" s="97">
        <f>Таблица!E9</f>
        <v>22267.7</v>
      </c>
    </row>
    <row r="14" spans="1:12" ht="15.75" thickBot="1" x14ac:dyDescent="0.25">
      <c r="A14" s="232" t="s">
        <v>57</v>
      </c>
      <c r="B14" s="233"/>
      <c r="C14" s="233"/>
      <c r="D14" s="233"/>
      <c r="E14" s="233"/>
      <c r="F14" s="233"/>
      <c r="G14" s="234"/>
    </row>
    <row r="15" spans="1:12" ht="94.5" customHeight="1" thickBot="1" x14ac:dyDescent="0.3">
      <c r="A15" s="84"/>
      <c r="B15" s="83" t="s">
        <v>296</v>
      </c>
      <c r="C15" s="83" t="s">
        <v>175</v>
      </c>
      <c r="D15" s="110" t="s">
        <v>285</v>
      </c>
      <c r="E15" s="146">
        <v>23.38</v>
      </c>
      <c r="F15" s="83">
        <v>4.7E-2</v>
      </c>
      <c r="G15" s="97">
        <f>Таблица!E10</f>
        <v>10684.7</v>
      </c>
    </row>
    <row r="16" spans="1:12" ht="102" customHeight="1" thickBot="1" x14ac:dyDescent="0.3">
      <c r="A16" s="84"/>
      <c r="B16" s="82" t="s">
        <v>297</v>
      </c>
      <c r="C16" s="82" t="s">
        <v>176</v>
      </c>
      <c r="D16" s="111" t="s">
        <v>286</v>
      </c>
      <c r="E16" s="146">
        <v>25.62</v>
      </c>
      <c r="F16" s="82">
        <v>5.0999999999999997E-2</v>
      </c>
      <c r="G16" s="97">
        <f>Таблица!E11</f>
        <v>11276.2</v>
      </c>
    </row>
    <row r="17" spans="1:7" ht="15.75" thickBot="1" x14ac:dyDescent="0.25">
      <c r="A17" s="235" t="s">
        <v>110</v>
      </c>
      <c r="B17" s="236"/>
      <c r="C17" s="236"/>
      <c r="D17" s="236"/>
      <c r="E17" s="236"/>
      <c r="F17" s="236"/>
      <c r="G17" s="237"/>
    </row>
    <row r="18" spans="1:7" ht="105" customHeight="1" thickBot="1" x14ac:dyDescent="0.3">
      <c r="A18" s="144"/>
      <c r="B18" s="130" t="s">
        <v>298</v>
      </c>
      <c r="C18" s="130" t="s">
        <v>64</v>
      </c>
      <c r="D18" s="111" t="s">
        <v>287</v>
      </c>
      <c r="E18" s="145">
        <v>30.5</v>
      </c>
      <c r="F18" s="130">
        <v>6.9000000000000006E-2</v>
      </c>
      <c r="G18" s="102">
        <f>Таблица!E12</f>
        <v>12629.5</v>
      </c>
    </row>
    <row r="19" spans="1:7" ht="99.75" customHeight="1" thickBot="1" x14ac:dyDescent="0.25">
      <c r="A19" s="180"/>
      <c r="B19" s="130" t="s">
        <v>299</v>
      </c>
      <c r="C19" s="183" t="s">
        <v>116</v>
      </c>
      <c r="D19" s="108" t="s">
        <v>288</v>
      </c>
      <c r="E19" s="146">
        <v>33.08</v>
      </c>
      <c r="F19" s="82">
        <v>7.5999999999999998E-2</v>
      </c>
      <c r="G19" s="102">
        <f>Таблица!E13</f>
        <v>13274.3</v>
      </c>
    </row>
    <row r="20" spans="1:7" x14ac:dyDescent="0.2">
      <c r="A20" s="1"/>
      <c r="B20" s="1"/>
      <c r="C20" s="1"/>
      <c r="D20" s="1"/>
      <c r="E20" s="1"/>
      <c r="F20" s="1"/>
      <c r="G20" s="58"/>
    </row>
    <row r="21" spans="1:7" x14ac:dyDescent="0.2">
      <c r="A21" s="1"/>
      <c r="B21" s="1"/>
      <c r="C21" s="1"/>
      <c r="D21" s="1"/>
      <c r="E21" s="1"/>
      <c r="F21" s="1"/>
      <c r="G21" s="58"/>
    </row>
    <row r="22" spans="1:7" x14ac:dyDescent="0.2">
      <c r="A22" s="1"/>
      <c r="B22" s="1"/>
      <c r="C22" s="1"/>
      <c r="D22" s="1"/>
      <c r="E22" s="1"/>
      <c r="F22" s="1"/>
      <c r="G22" s="58"/>
    </row>
    <row r="23" spans="1:7" x14ac:dyDescent="0.2">
      <c r="A23" s="1"/>
      <c r="B23" s="1"/>
      <c r="C23" s="1"/>
      <c r="D23" s="1"/>
      <c r="E23" s="1"/>
      <c r="F23" s="1"/>
      <c r="G23" s="58"/>
    </row>
    <row r="24" spans="1:7" x14ac:dyDescent="0.2">
      <c r="A24" s="1"/>
      <c r="B24" s="1"/>
      <c r="C24" s="1"/>
      <c r="D24" s="1"/>
      <c r="E24" s="1"/>
      <c r="F24" s="1"/>
      <c r="G24" s="58"/>
    </row>
    <row r="25" spans="1:7" x14ac:dyDescent="0.2">
      <c r="A25" s="1"/>
      <c r="B25" s="1"/>
      <c r="C25" s="1"/>
      <c r="D25" s="1"/>
      <c r="E25" s="1"/>
      <c r="F25" s="1"/>
      <c r="G25" s="58"/>
    </row>
    <row r="26" spans="1:7" x14ac:dyDescent="0.2">
      <c r="A26" s="1"/>
      <c r="B26" s="1"/>
      <c r="C26" s="1"/>
      <c r="D26" s="1"/>
      <c r="E26" s="1"/>
      <c r="F26" s="1"/>
      <c r="G26" s="58"/>
    </row>
    <row r="27" spans="1:7" x14ac:dyDescent="0.2">
      <c r="A27" s="1"/>
      <c r="B27" s="1"/>
      <c r="C27" s="1"/>
      <c r="D27" s="1"/>
      <c r="E27" s="1"/>
      <c r="F27" s="1"/>
      <c r="G27" s="58"/>
    </row>
    <row r="28" spans="1:7" x14ac:dyDescent="0.2">
      <c r="A28" s="1"/>
      <c r="B28" s="1"/>
      <c r="C28" s="1"/>
      <c r="D28" s="1"/>
      <c r="E28" s="1"/>
      <c r="F28" s="1"/>
      <c r="G28" s="58"/>
    </row>
    <row r="29" spans="1:7" x14ac:dyDescent="0.2">
      <c r="A29" s="1"/>
      <c r="B29" s="1"/>
      <c r="C29" s="1"/>
      <c r="D29" s="1"/>
      <c r="E29" s="1"/>
      <c r="F29" s="1"/>
      <c r="G29" s="58"/>
    </row>
    <row r="30" spans="1:7" x14ac:dyDescent="0.2">
      <c r="A30" s="1"/>
      <c r="B30" s="1"/>
      <c r="C30" s="1"/>
      <c r="D30" s="1"/>
      <c r="E30" s="1"/>
      <c r="F30" s="1"/>
      <c r="G30" s="58"/>
    </row>
    <row r="31" spans="1:7" x14ac:dyDescent="0.2">
      <c r="A31" s="1"/>
      <c r="B31" s="1"/>
      <c r="C31" s="1"/>
      <c r="D31" s="1"/>
      <c r="E31" s="1"/>
      <c r="F31" s="1"/>
      <c r="G31" s="58"/>
    </row>
    <row r="32" spans="1:7" x14ac:dyDescent="0.2">
      <c r="A32" s="1"/>
      <c r="B32" s="1"/>
      <c r="C32" s="1"/>
      <c r="D32" s="1"/>
      <c r="E32" s="1"/>
      <c r="F32" s="1"/>
      <c r="G32" s="58"/>
    </row>
    <row r="33" spans="1:7" x14ac:dyDescent="0.2">
      <c r="A33" s="1"/>
      <c r="B33" s="1"/>
      <c r="C33" s="1"/>
      <c r="D33" s="1"/>
      <c r="E33" s="1"/>
      <c r="F33" s="1"/>
      <c r="G33" s="58"/>
    </row>
    <row r="34" spans="1:7" x14ac:dyDescent="0.2">
      <c r="A34" s="1"/>
      <c r="B34" s="1"/>
      <c r="C34" s="1"/>
      <c r="D34" s="1"/>
      <c r="E34" s="1"/>
      <c r="F34" s="1"/>
      <c r="G34" s="58"/>
    </row>
    <row r="35" spans="1:7" x14ac:dyDescent="0.2">
      <c r="A35" s="1"/>
      <c r="B35" s="1"/>
      <c r="C35" s="1"/>
      <c r="D35" s="1"/>
      <c r="E35" s="1"/>
      <c r="F35" s="1"/>
      <c r="G35" s="58"/>
    </row>
    <row r="36" spans="1:7" x14ac:dyDescent="0.2">
      <c r="A36" s="1"/>
      <c r="B36" s="1"/>
      <c r="C36" s="1"/>
      <c r="D36" s="1"/>
      <c r="E36" s="1"/>
      <c r="F36" s="1"/>
      <c r="G36" s="58"/>
    </row>
    <row r="37" spans="1:7" x14ac:dyDescent="0.2">
      <c r="A37" s="1"/>
      <c r="B37" s="1"/>
      <c r="C37" s="1"/>
      <c r="D37" s="1"/>
      <c r="E37" s="1"/>
      <c r="F37" s="1"/>
      <c r="G37" s="58"/>
    </row>
    <row r="38" spans="1:7" x14ac:dyDescent="0.2">
      <c r="A38" s="1"/>
      <c r="B38" s="1"/>
      <c r="C38" s="1"/>
      <c r="D38" s="1"/>
      <c r="E38" s="1"/>
      <c r="F38" s="1"/>
      <c r="G38" s="58"/>
    </row>
    <row r="39" spans="1:7" x14ac:dyDescent="0.2">
      <c r="A39" s="1"/>
      <c r="B39" s="1"/>
      <c r="C39" s="1"/>
      <c r="D39" s="1"/>
      <c r="E39" s="1"/>
      <c r="F39" s="1"/>
      <c r="G39" s="58"/>
    </row>
    <row r="40" spans="1:7" x14ac:dyDescent="0.2">
      <c r="A40" s="1"/>
      <c r="B40" s="1"/>
      <c r="C40" s="1"/>
      <c r="D40" s="1"/>
      <c r="E40" s="1"/>
      <c r="F40" s="1"/>
      <c r="G40" s="58"/>
    </row>
    <row r="41" spans="1:7" x14ac:dyDescent="0.2">
      <c r="A41" s="1"/>
      <c r="B41" s="1"/>
      <c r="C41" s="1"/>
      <c r="D41" s="1"/>
      <c r="E41" s="1"/>
      <c r="F41" s="1"/>
      <c r="G41" s="58"/>
    </row>
    <row r="42" spans="1:7" x14ac:dyDescent="0.2">
      <c r="A42" s="1"/>
      <c r="B42" s="1"/>
      <c r="C42" s="1"/>
      <c r="D42" s="1"/>
      <c r="E42" s="1"/>
      <c r="F42" s="1"/>
      <c r="G42" s="58"/>
    </row>
    <row r="43" spans="1:7" x14ac:dyDescent="0.2">
      <c r="A43" s="1"/>
      <c r="B43" s="1"/>
      <c r="C43" s="1"/>
      <c r="D43" s="1"/>
      <c r="E43" s="1"/>
      <c r="F43" s="1"/>
      <c r="G43" s="58"/>
    </row>
    <row r="44" spans="1:7" x14ac:dyDescent="0.2">
      <c r="A44" s="1"/>
      <c r="B44" s="1"/>
      <c r="C44" s="1"/>
      <c r="D44" s="1"/>
      <c r="E44" s="1"/>
      <c r="F44" s="1"/>
      <c r="G44" s="58"/>
    </row>
    <row r="45" spans="1:7" x14ac:dyDescent="0.2">
      <c r="A45" s="1"/>
      <c r="B45" s="1"/>
      <c r="C45" s="1"/>
      <c r="D45" s="1"/>
      <c r="E45" s="1"/>
      <c r="F45" s="1"/>
      <c r="G45" s="58"/>
    </row>
    <row r="46" spans="1:7" x14ac:dyDescent="0.2">
      <c r="A46" s="1"/>
      <c r="B46" s="1"/>
      <c r="C46" s="1"/>
      <c r="D46" s="1"/>
      <c r="E46" s="1"/>
      <c r="F46" s="1"/>
      <c r="G46" s="58"/>
    </row>
    <row r="47" spans="1:7" x14ac:dyDescent="0.2">
      <c r="A47" s="1"/>
      <c r="B47" s="1"/>
      <c r="C47" s="1"/>
      <c r="D47" s="1"/>
      <c r="E47" s="1"/>
      <c r="F47" s="1"/>
      <c r="G47" s="58"/>
    </row>
    <row r="48" spans="1:7" x14ac:dyDescent="0.2">
      <c r="A48" s="1"/>
      <c r="B48" s="1"/>
      <c r="C48" s="1"/>
      <c r="D48" s="1"/>
      <c r="E48" s="1"/>
      <c r="F48" s="1"/>
      <c r="G48" s="58"/>
    </row>
    <row r="49" spans="1:7" x14ac:dyDescent="0.2">
      <c r="A49" s="1"/>
      <c r="B49" s="1"/>
      <c r="C49" s="1"/>
      <c r="D49" s="1"/>
      <c r="E49" s="1"/>
      <c r="F49" s="1"/>
      <c r="G49" s="58"/>
    </row>
    <row r="50" spans="1:7" x14ac:dyDescent="0.2">
      <c r="A50" s="1"/>
      <c r="B50" s="1"/>
      <c r="C50" s="1"/>
      <c r="D50" s="1"/>
      <c r="E50" s="1"/>
      <c r="F50" s="1"/>
      <c r="G50" s="58"/>
    </row>
    <row r="51" spans="1:7" x14ac:dyDescent="0.2">
      <c r="A51" s="1"/>
      <c r="B51" s="1"/>
      <c r="C51" s="1"/>
      <c r="D51" s="1"/>
      <c r="E51" s="1"/>
      <c r="F51" s="1"/>
      <c r="G51" s="58"/>
    </row>
    <row r="52" spans="1:7" x14ac:dyDescent="0.2">
      <c r="A52" s="1"/>
      <c r="B52" s="1"/>
      <c r="C52" s="1"/>
      <c r="D52" s="1"/>
      <c r="E52" s="1"/>
      <c r="F52" s="1"/>
      <c r="G52" s="58"/>
    </row>
    <row r="53" spans="1:7" x14ac:dyDescent="0.2">
      <c r="A53" s="1"/>
      <c r="B53" s="1"/>
      <c r="C53" s="1"/>
      <c r="D53" s="1"/>
      <c r="E53" s="1"/>
      <c r="F53" s="1"/>
      <c r="G53" s="58"/>
    </row>
    <row r="54" spans="1:7" x14ac:dyDescent="0.2">
      <c r="A54" s="1"/>
      <c r="B54" s="1"/>
      <c r="C54" s="1"/>
      <c r="D54" s="1"/>
      <c r="E54" s="1"/>
      <c r="F54" s="1"/>
      <c r="G54" s="58"/>
    </row>
    <row r="55" spans="1:7" x14ac:dyDescent="0.2">
      <c r="A55" s="1"/>
      <c r="B55" s="1"/>
      <c r="C55" s="1"/>
      <c r="D55" s="1"/>
      <c r="E55" s="1"/>
      <c r="F55" s="1"/>
      <c r="G55" s="58"/>
    </row>
    <row r="56" spans="1:7" x14ac:dyDescent="0.2">
      <c r="A56" s="1"/>
      <c r="B56" s="1"/>
      <c r="C56" s="1"/>
      <c r="D56" s="1"/>
      <c r="E56" s="1"/>
      <c r="F56" s="1"/>
      <c r="G56" s="58"/>
    </row>
    <row r="57" spans="1:7" x14ac:dyDescent="0.2">
      <c r="A57" s="1"/>
      <c r="B57" s="1"/>
      <c r="C57" s="1"/>
      <c r="D57" s="1"/>
      <c r="E57" s="1"/>
      <c r="F57" s="1"/>
      <c r="G57" s="58"/>
    </row>
    <row r="58" spans="1:7" x14ac:dyDescent="0.2">
      <c r="A58" s="1"/>
      <c r="B58" s="1"/>
      <c r="C58" s="1"/>
      <c r="D58" s="1"/>
      <c r="E58" s="1"/>
      <c r="F58" s="1"/>
      <c r="G58" s="58"/>
    </row>
    <row r="59" spans="1:7" x14ac:dyDescent="0.2">
      <c r="A59" s="1"/>
      <c r="B59" s="1"/>
      <c r="C59" s="1"/>
      <c r="D59" s="1"/>
      <c r="E59" s="1"/>
      <c r="F59" s="1"/>
      <c r="G59" s="58"/>
    </row>
    <row r="60" spans="1:7" x14ac:dyDescent="0.2">
      <c r="A60" s="1"/>
      <c r="B60" s="1"/>
      <c r="C60" s="1"/>
      <c r="D60" s="1"/>
      <c r="E60" s="1"/>
      <c r="F60" s="1"/>
      <c r="G60" s="58"/>
    </row>
    <row r="61" spans="1:7" x14ac:dyDescent="0.2">
      <c r="A61" s="1"/>
      <c r="B61" s="1"/>
      <c r="C61" s="1"/>
      <c r="D61" s="1"/>
      <c r="E61" s="1"/>
      <c r="F61" s="1"/>
      <c r="G61" s="58"/>
    </row>
    <row r="62" spans="1:7" x14ac:dyDescent="0.2">
      <c r="A62" s="1"/>
      <c r="B62" s="1"/>
      <c r="C62" s="1"/>
      <c r="D62" s="1"/>
      <c r="E62" s="1"/>
      <c r="F62" s="1"/>
      <c r="G62" s="58"/>
    </row>
    <row r="63" spans="1:7" x14ac:dyDescent="0.2">
      <c r="A63" s="1"/>
      <c r="B63" s="1"/>
      <c r="C63" s="1"/>
      <c r="D63" s="1"/>
      <c r="E63" s="1"/>
      <c r="F63" s="1"/>
      <c r="G63" s="58"/>
    </row>
    <row r="64" spans="1:7" x14ac:dyDescent="0.2">
      <c r="A64" s="1"/>
      <c r="B64" s="1"/>
      <c r="C64" s="1"/>
      <c r="D64" s="1"/>
      <c r="E64" s="1"/>
      <c r="F64" s="1"/>
      <c r="G64" s="58"/>
    </row>
    <row r="65" spans="1:7" x14ac:dyDescent="0.2">
      <c r="A65" s="1"/>
      <c r="B65" s="1"/>
      <c r="C65" s="1"/>
      <c r="D65" s="1"/>
      <c r="E65" s="1"/>
      <c r="F65" s="1"/>
      <c r="G65" s="58"/>
    </row>
    <row r="66" spans="1:7" x14ac:dyDescent="0.2">
      <c r="A66" s="1"/>
      <c r="B66" s="1"/>
      <c r="C66" s="1"/>
      <c r="D66" s="1"/>
      <c r="E66" s="1"/>
      <c r="F66" s="1"/>
      <c r="G66" s="58"/>
    </row>
    <row r="67" spans="1:7" x14ac:dyDescent="0.2">
      <c r="A67" s="1"/>
      <c r="B67" s="1"/>
      <c r="C67" s="1"/>
      <c r="D67" s="1"/>
      <c r="E67" s="1"/>
      <c r="F67" s="1"/>
      <c r="G67" s="58"/>
    </row>
    <row r="68" spans="1:7" x14ac:dyDescent="0.2">
      <c r="A68" s="1"/>
      <c r="B68" s="1"/>
      <c r="C68" s="1"/>
      <c r="D68" s="1"/>
      <c r="E68" s="1"/>
      <c r="F68" s="1"/>
      <c r="G68" s="58"/>
    </row>
    <row r="69" spans="1:7" x14ac:dyDescent="0.2">
      <c r="A69" s="1"/>
      <c r="B69" s="1"/>
      <c r="C69" s="1"/>
      <c r="D69" s="1"/>
      <c r="E69" s="1"/>
      <c r="F69" s="1"/>
      <c r="G69" s="58"/>
    </row>
    <row r="70" spans="1:7" x14ac:dyDescent="0.2">
      <c r="A70" s="1"/>
      <c r="B70" s="1"/>
      <c r="C70" s="1"/>
      <c r="D70" s="1"/>
      <c r="E70" s="1"/>
      <c r="F70" s="1"/>
      <c r="G70" s="58"/>
    </row>
    <row r="71" spans="1:7" x14ac:dyDescent="0.2">
      <c r="A71" s="1"/>
      <c r="B71" s="1"/>
      <c r="C71" s="1"/>
      <c r="D71" s="1"/>
      <c r="E71" s="1"/>
      <c r="F71" s="1"/>
      <c r="G71" s="58"/>
    </row>
    <row r="72" spans="1:7" x14ac:dyDescent="0.2">
      <c r="A72" s="1"/>
      <c r="B72" s="1"/>
      <c r="C72" s="1"/>
      <c r="D72" s="1"/>
      <c r="E72" s="1"/>
      <c r="F72" s="1"/>
      <c r="G72" s="58"/>
    </row>
    <row r="73" spans="1:7" x14ac:dyDescent="0.2">
      <c r="A73" s="1"/>
      <c r="B73" s="1"/>
      <c r="C73" s="1"/>
      <c r="D73" s="1"/>
      <c r="E73" s="1"/>
      <c r="F73" s="1"/>
      <c r="G73" s="58"/>
    </row>
    <row r="74" spans="1:7" x14ac:dyDescent="0.2">
      <c r="A74" s="1"/>
      <c r="B74" s="1"/>
      <c r="C74" s="1"/>
      <c r="D74" s="1"/>
      <c r="E74" s="1"/>
      <c r="F74" s="1"/>
      <c r="G74" s="58"/>
    </row>
    <row r="75" spans="1:7" x14ac:dyDescent="0.2">
      <c r="A75" s="1"/>
      <c r="B75" s="1"/>
      <c r="C75" s="1"/>
      <c r="D75" s="1"/>
      <c r="E75" s="1"/>
      <c r="F75" s="1"/>
      <c r="G75" s="58"/>
    </row>
    <row r="76" spans="1:7" x14ac:dyDescent="0.2">
      <c r="A76" s="1"/>
      <c r="B76" s="1"/>
      <c r="C76" s="1"/>
      <c r="D76" s="1"/>
      <c r="E76" s="1"/>
      <c r="F76" s="1"/>
      <c r="G76" s="58"/>
    </row>
    <row r="77" spans="1:7" x14ac:dyDescent="0.2">
      <c r="A77" s="1"/>
      <c r="B77" s="1"/>
      <c r="C77" s="1"/>
      <c r="D77" s="1"/>
      <c r="E77" s="1"/>
      <c r="F77" s="1"/>
      <c r="G77" s="58"/>
    </row>
    <row r="78" spans="1:7" x14ac:dyDescent="0.2">
      <c r="A78" s="1"/>
      <c r="B78" s="1"/>
      <c r="C78" s="1"/>
      <c r="D78" s="1"/>
      <c r="E78" s="1"/>
      <c r="F78" s="1"/>
      <c r="G78" s="58"/>
    </row>
    <row r="79" spans="1:7" x14ac:dyDescent="0.2">
      <c r="A79" s="1"/>
      <c r="B79" s="1"/>
      <c r="C79" s="1"/>
      <c r="D79" s="1"/>
      <c r="E79" s="1"/>
      <c r="F79" s="1"/>
      <c r="G79" s="58"/>
    </row>
    <row r="80" spans="1:7" x14ac:dyDescent="0.2">
      <c r="A80" s="1"/>
      <c r="B80" s="1"/>
      <c r="C80" s="1"/>
      <c r="D80" s="1"/>
      <c r="E80" s="1"/>
      <c r="F80" s="1"/>
      <c r="G80" s="58"/>
    </row>
    <row r="81" spans="1:7" x14ac:dyDescent="0.2">
      <c r="A81" s="1"/>
      <c r="B81" s="1"/>
      <c r="C81" s="1"/>
      <c r="D81" s="1"/>
      <c r="E81" s="1"/>
      <c r="F81" s="1"/>
      <c r="G81" s="58"/>
    </row>
    <row r="82" spans="1:7" x14ac:dyDescent="0.2">
      <c r="A82" s="1"/>
      <c r="B82" s="1"/>
      <c r="C82" s="1"/>
      <c r="D82" s="1"/>
      <c r="E82" s="1"/>
      <c r="F82" s="1"/>
      <c r="G82" s="58"/>
    </row>
    <row r="83" spans="1:7" x14ac:dyDescent="0.2">
      <c r="A83" s="1"/>
      <c r="B83" s="1"/>
      <c r="C83" s="1"/>
      <c r="D83" s="1"/>
      <c r="E83" s="1"/>
      <c r="F83" s="1"/>
      <c r="G83" s="58"/>
    </row>
    <row r="84" spans="1:7" x14ac:dyDescent="0.2">
      <c r="A84" s="1"/>
      <c r="B84" s="1"/>
      <c r="C84" s="1"/>
      <c r="D84" s="1"/>
      <c r="E84" s="1"/>
      <c r="F84" s="1"/>
      <c r="G84" s="58"/>
    </row>
    <row r="85" spans="1:7" x14ac:dyDescent="0.2">
      <c r="A85" s="1"/>
      <c r="B85" s="1"/>
      <c r="C85" s="1"/>
      <c r="D85" s="1"/>
      <c r="E85" s="1"/>
      <c r="F85" s="1"/>
      <c r="G85" s="58"/>
    </row>
    <row r="86" spans="1:7" x14ac:dyDescent="0.2">
      <c r="A86" s="1"/>
      <c r="B86" s="1"/>
      <c r="C86" s="1"/>
      <c r="D86" s="1"/>
      <c r="E86" s="1"/>
      <c r="F86" s="1"/>
      <c r="G86" s="58"/>
    </row>
    <row r="87" spans="1:7" x14ac:dyDescent="0.2">
      <c r="A87" s="1"/>
      <c r="B87" s="1"/>
      <c r="C87" s="1"/>
      <c r="D87" s="1"/>
      <c r="E87" s="1"/>
      <c r="F87" s="1"/>
      <c r="G87" s="58"/>
    </row>
    <row r="88" spans="1:7" x14ac:dyDescent="0.2">
      <c r="A88" s="1"/>
      <c r="B88" s="1"/>
      <c r="C88" s="1"/>
      <c r="D88" s="1"/>
      <c r="E88" s="1"/>
      <c r="F88" s="1"/>
      <c r="G88" s="58"/>
    </row>
    <row r="89" spans="1:7" x14ac:dyDescent="0.2">
      <c r="A89" s="1"/>
      <c r="B89" s="1"/>
      <c r="C89" s="1"/>
      <c r="D89" s="1"/>
      <c r="E89" s="1"/>
      <c r="F89" s="1"/>
      <c r="G89" s="58"/>
    </row>
    <row r="90" spans="1:7" x14ac:dyDescent="0.2">
      <c r="A90" s="1"/>
      <c r="B90" s="1"/>
      <c r="C90" s="1"/>
      <c r="D90" s="1"/>
      <c r="E90" s="1"/>
      <c r="F90" s="1"/>
      <c r="G90" s="58"/>
    </row>
    <row r="91" spans="1:7" x14ac:dyDescent="0.2">
      <c r="A91" s="1"/>
      <c r="B91" s="1"/>
      <c r="C91" s="1"/>
      <c r="D91" s="1"/>
      <c r="E91" s="1"/>
      <c r="F91" s="1"/>
      <c r="G91" s="58"/>
    </row>
    <row r="92" spans="1:7" x14ac:dyDescent="0.2">
      <c r="A92" s="1"/>
      <c r="B92" s="1"/>
      <c r="C92" s="1"/>
      <c r="D92" s="1"/>
      <c r="E92" s="1"/>
      <c r="F92" s="1"/>
      <c r="G92" s="58"/>
    </row>
    <row r="93" spans="1:7" x14ac:dyDescent="0.2">
      <c r="A93" s="1"/>
      <c r="B93" s="1"/>
      <c r="C93" s="1"/>
      <c r="D93" s="1"/>
      <c r="E93" s="1"/>
      <c r="F93" s="1"/>
      <c r="G93" s="58"/>
    </row>
    <row r="94" spans="1:7" x14ac:dyDescent="0.2">
      <c r="A94" s="1"/>
      <c r="B94" s="1"/>
      <c r="C94" s="1"/>
      <c r="D94" s="1"/>
      <c r="E94" s="1"/>
      <c r="F94" s="1"/>
      <c r="G94" s="58"/>
    </row>
    <row r="95" spans="1:7" x14ac:dyDescent="0.2">
      <c r="A95" s="1"/>
      <c r="B95" s="1"/>
      <c r="C95" s="1"/>
      <c r="D95" s="1"/>
      <c r="E95" s="1"/>
      <c r="F95" s="1"/>
      <c r="G95" s="58"/>
    </row>
    <row r="96" spans="1:7" x14ac:dyDescent="0.2">
      <c r="A96" s="1"/>
      <c r="B96" s="1"/>
      <c r="C96" s="1"/>
      <c r="D96" s="1"/>
      <c r="E96" s="1"/>
      <c r="F96" s="1"/>
      <c r="G96" s="58"/>
    </row>
    <row r="97" spans="1:7" x14ac:dyDescent="0.2">
      <c r="A97" s="1"/>
      <c r="B97" s="1"/>
      <c r="C97" s="1"/>
      <c r="D97" s="1"/>
      <c r="E97" s="1"/>
      <c r="F97" s="1"/>
      <c r="G97" s="58"/>
    </row>
    <row r="98" spans="1:7" x14ac:dyDescent="0.2">
      <c r="A98" s="1"/>
      <c r="B98" s="1"/>
      <c r="C98" s="1"/>
      <c r="D98" s="1"/>
      <c r="E98" s="1"/>
      <c r="F98" s="1"/>
      <c r="G98" s="58"/>
    </row>
    <row r="99" spans="1:7" x14ac:dyDescent="0.2">
      <c r="A99" s="1"/>
      <c r="B99" s="1"/>
      <c r="C99" s="1"/>
      <c r="D99" s="1"/>
      <c r="E99" s="1"/>
      <c r="F99" s="1"/>
      <c r="G99" s="58"/>
    </row>
    <row r="100" spans="1:7" x14ac:dyDescent="0.2">
      <c r="A100" s="1"/>
      <c r="B100" s="1"/>
      <c r="C100" s="1"/>
      <c r="D100" s="1"/>
      <c r="E100" s="1"/>
      <c r="F100" s="1"/>
      <c r="G100" s="58"/>
    </row>
    <row r="101" spans="1:7" x14ac:dyDescent="0.2">
      <c r="A101" s="1"/>
      <c r="B101" s="1"/>
      <c r="C101" s="1"/>
      <c r="D101" s="1"/>
      <c r="E101" s="1"/>
      <c r="F101" s="1"/>
      <c r="G101" s="58"/>
    </row>
    <row r="102" spans="1:7" x14ac:dyDescent="0.2">
      <c r="A102" s="1"/>
      <c r="B102" s="1"/>
      <c r="C102" s="1"/>
      <c r="D102" s="1"/>
      <c r="E102" s="1"/>
      <c r="F102" s="1"/>
      <c r="G102" s="58"/>
    </row>
    <row r="103" spans="1:7" x14ac:dyDescent="0.2">
      <c r="A103" s="1"/>
      <c r="B103" s="1"/>
      <c r="C103" s="1"/>
      <c r="D103" s="1"/>
      <c r="E103" s="1"/>
      <c r="F103" s="1"/>
      <c r="G103" s="58"/>
    </row>
    <row r="104" spans="1:7" x14ac:dyDescent="0.2">
      <c r="A104" s="1"/>
      <c r="B104" s="1"/>
      <c r="C104" s="1"/>
      <c r="D104" s="1"/>
      <c r="E104" s="1"/>
      <c r="F104" s="1"/>
      <c r="G104" s="58"/>
    </row>
    <row r="105" spans="1:7" x14ac:dyDescent="0.2">
      <c r="A105" s="1"/>
      <c r="B105" s="1"/>
      <c r="C105" s="1"/>
      <c r="D105" s="1"/>
      <c r="E105" s="1"/>
      <c r="F105" s="1"/>
      <c r="G105" s="58"/>
    </row>
    <row r="106" spans="1:7" x14ac:dyDescent="0.2">
      <c r="A106" s="1"/>
      <c r="B106" s="1"/>
      <c r="C106" s="1"/>
      <c r="D106" s="1"/>
      <c r="E106" s="1"/>
      <c r="F106" s="1"/>
      <c r="G106" s="58"/>
    </row>
    <row r="107" spans="1:7" x14ac:dyDescent="0.2">
      <c r="A107" s="1"/>
      <c r="B107" s="1"/>
      <c r="C107" s="1"/>
      <c r="D107" s="1"/>
      <c r="E107" s="1"/>
      <c r="F107" s="1"/>
      <c r="G107" s="58"/>
    </row>
    <row r="108" spans="1:7" x14ac:dyDescent="0.2">
      <c r="A108" s="1"/>
      <c r="B108" s="1"/>
      <c r="C108" s="1"/>
      <c r="D108" s="1"/>
      <c r="E108" s="1"/>
      <c r="F108" s="1"/>
      <c r="G108" s="58"/>
    </row>
    <row r="109" spans="1:7" x14ac:dyDescent="0.2">
      <c r="A109" s="1"/>
      <c r="B109" s="1"/>
      <c r="C109" s="1"/>
      <c r="D109" s="1"/>
      <c r="E109" s="1"/>
      <c r="F109" s="1"/>
      <c r="G109" s="58"/>
    </row>
    <row r="110" spans="1:7" x14ac:dyDescent="0.2">
      <c r="A110" s="1"/>
      <c r="B110" s="1"/>
      <c r="C110" s="1"/>
      <c r="D110" s="1"/>
      <c r="E110" s="1"/>
      <c r="F110" s="1"/>
      <c r="G110" s="58"/>
    </row>
    <row r="111" spans="1:7" x14ac:dyDescent="0.2">
      <c r="A111" s="1"/>
      <c r="B111" s="1"/>
      <c r="C111" s="1"/>
      <c r="D111" s="1"/>
      <c r="E111" s="1"/>
      <c r="F111" s="1"/>
      <c r="G111" s="58"/>
    </row>
    <row r="112" spans="1:7" x14ac:dyDescent="0.2">
      <c r="A112" s="1"/>
      <c r="B112" s="1"/>
      <c r="C112" s="1"/>
      <c r="D112" s="1"/>
      <c r="E112" s="1"/>
      <c r="F112" s="1"/>
      <c r="G112" s="58"/>
    </row>
    <row r="113" spans="1:7" x14ac:dyDescent="0.2">
      <c r="A113" s="1"/>
      <c r="B113" s="1"/>
      <c r="C113" s="1"/>
      <c r="D113" s="1"/>
      <c r="E113" s="1"/>
      <c r="F113" s="1"/>
      <c r="G113" s="58"/>
    </row>
    <row r="114" spans="1:7" x14ac:dyDescent="0.2">
      <c r="A114" s="1"/>
      <c r="B114" s="1"/>
      <c r="C114" s="1"/>
      <c r="D114" s="1"/>
      <c r="E114" s="1"/>
      <c r="F114" s="1"/>
      <c r="G114" s="58"/>
    </row>
    <row r="115" spans="1:7" x14ac:dyDescent="0.2">
      <c r="A115" s="1"/>
      <c r="B115" s="1"/>
      <c r="C115" s="1"/>
      <c r="D115" s="1"/>
      <c r="E115" s="1"/>
      <c r="F115" s="1"/>
      <c r="G115" s="58"/>
    </row>
    <row r="116" spans="1:7" x14ac:dyDescent="0.2">
      <c r="A116" s="1"/>
      <c r="B116" s="1"/>
      <c r="C116" s="1"/>
      <c r="D116" s="1"/>
      <c r="E116" s="1"/>
      <c r="F116" s="1"/>
      <c r="G116" s="58"/>
    </row>
    <row r="117" spans="1:7" x14ac:dyDescent="0.2">
      <c r="A117" s="1"/>
      <c r="B117" s="1"/>
      <c r="C117" s="1"/>
      <c r="D117" s="1"/>
      <c r="E117" s="1"/>
      <c r="F117" s="1"/>
      <c r="G117" s="58"/>
    </row>
    <row r="118" spans="1:7" x14ac:dyDescent="0.2">
      <c r="A118" s="1"/>
      <c r="B118" s="1"/>
      <c r="C118" s="1"/>
      <c r="D118" s="1"/>
      <c r="E118" s="1"/>
      <c r="F118" s="1"/>
      <c r="G118" s="58"/>
    </row>
    <row r="119" spans="1:7" x14ac:dyDescent="0.2">
      <c r="A119" s="1"/>
      <c r="B119" s="1"/>
      <c r="C119" s="1"/>
      <c r="D119" s="1"/>
      <c r="E119" s="1"/>
      <c r="F119" s="1"/>
      <c r="G119" s="58"/>
    </row>
    <row r="120" spans="1:7" x14ac:dyDescent="0.2">
      <c r="A120" s="1"/>
      <c r="B120" s="1"/>
      <c r="C120" s="1"/>
      <c r="D120" s="1"/>
      <c r="E120" s="1"/>
      <c r="F120" s="1"/>
      <c r="G120" s="58"/>
    </row>
    <row r="121" spans="1:7" x14ac:dyDescent="0.2">
      <c r="A121" s="1"/>
      <c r="B121" s="1"/>
      <c r="C121" s="1"/>
      <c r="D121" s="1"/>
      <c r="E121" s="1"/>
      <c r="F121" s="1"/>
      <c r="G121" s="58"/>
    </row>
    <row r="122" spans="1:7" x14ac:dyDescent="0.2">
      <c r="A122" s="1"/>
      <c r="B122" s="1"/>
      <c r="C122" s="1"/>
      <c r="D122" s="1"/>
      <c r="E122" s="1"/>
      <c r="F122" s="1"/>
      <c r="G122" s="58"/>
    </row>
    <row r="123" spans="1:7" x14ac:dyDescent="0.2">
      <c r="A123" s="1"/>
      <c r="B123" s="1"/>
      <c r="C123" s="1"/>
      <c r="D123" s="1"/>
      <c r="E123" s="1"/>
      <c r="F123" s="1"/>
      <c r="G123" s="58"/>
    </row>
    <row r="124" spans="1:7" x14ac:dyDescent="0.2">
      <c r="A124" s="1"/>
      <c r="B124" s="1"/>
      <c r="C124" s="1"/>
      <c r="D124" s="1"/>
      <c r="E124" s="1"/>
      <c r="F124" s="1"/>
      <c r="G124" s="58"/>
    </row>
    <row r="125" spans="1:7" x14ac:dyDescent="0.2">
      <c r="A125" s="1"/>
      <c r="B125" s="1"/>
      <c r="C125" s="1"/>
      <c r="D125" s="1"/>
      <c r="E125" s="1"/>
      <c r="F125" s="1"/>
      <c r="G125" s="58"/>
    </row>
    <row r="126" spans="1:7" x14ac:dyDescent="0.2">
      <c r="A126" s="1"/>
      <c r="B126" s="1"/>
      <c r="C126" s="1"/>
      <c r="D126" s="1"/>
      <c r="E126" s="1"/>
      <c r="F126" s="1"/>
      <c r="G126" s="58"/>
    </row>
    <row r="127" spans="1:7" x14ac:dyDescent="0.2">
      <c r="A127" s="1"/>
      <c r="B127" s="1"/>
      <c r="C127" s="1"/>
      <c r="D127" s="1"/>
      <c r="E127" s="1"/>
      <c r="F127" s="1"/>
      <c r="G127" s="58"/>
    </row>
    <row r="128" spans="1:7" x14ac:dyDescent="0.2">
      <c r="A128" s="1"/>
      <c r="B128" s="1"/>
      <c r="C128" s="1"/>
      <c r="D128" s="1"/>
      <c r="E128" s="1"/>
      <c r="F128" s="1"/>
      <c r="G128" s="58"/>
    </row>
    <row r="129" spans="1:7" x14ac:dyDescent="0.2">
      <c r="A129" s="1"/>
      <c r="B129" s="1"/>
      <c r="C129" s="1"/>
      <c r="D129" s="1"/>
      <c r="E129" s="1"/>
      <c r="F129" s="1"/>
      <c r="G129" s="58"/>
    </row>
    <row r="130" spans="1:7" x14ac:dyDescent="0.2">
      <c r="A130" s="1"/>
      <c r="B130" s="1"/>
      <c r="C130" s="1"/>
      <c r="D130" s="1"/>
      <c r="E130" s="1"/>
      <c r="F130" s="1"/>
      <c r="G130" s="58"/>
    </row>
    <row r="131" spans="1:7" x14ac:dyDescent="0.2">
      <c r="A131" s="1"/>
      <c r="B131" s="1"/>
      <c r="C131" s="1"/>
      <c r="D131" s="1"/>
      <c r="E131" s="1"/>
      <c r="F131" s="1"/>
      <c r="G131" s="58"/>
    </row>
    <row r="132" spans="1:7" x14ac:dyDescent="0.2">
      <c r="A132" s="1"/>
      <c r="B132" s="1"/>
      <c r="C132" s="1"/>
      <c r="D132" s="1"/>
      <c r="E132" s="1"/>
      <c r="F132" s="1"/>
      <c r="G132" s="58"/>
    </row>
    <row r="133" spans="1:7" x14ac:dyDescent="0.2">
      <c r="A133" s="1"/>
      <c r="B133" s="1"/>
      <c r="C133" s="1"/>
      <c r="D133" s="1"/>
      <c r="E133" s="1"/>
      <c r="F133" s="1"/>
      <c r="G133" s="58"/>
    </row>
    <row r="134" spans="1:7" x14ac:dyDescent="0.2">
      <c r="A134" s="1"/>
      <c r="B134" s="1"/>
      <c r="C134" s="1"/>
      <c r="D134" s="1"/>
      <c r="E134" s="1"/>
      <c r="F134" s="1"/>
      <c r="G134" s="58"/>
    </row>
    <row r="135" spans="1:7" x14ac:dyDescent="0.2">
      <c r="A135" s="1"/>
      <c r="B135" s="1"/>
      <c r="C135" s="1"/>
      <c r="D135" s="1"/>
      <c r="E135" s="1"/>
      <c r="F135" s="1"/>
      <c r="G135" s="58"/>
    </row>
    <row r="136" spans="1:7" x14ac:dyDescent="0.2">
      <c r="A136" s="1"/>
      <c r="B136" s="1"/>
      <c r="C136" s="1"/>
      <c r="D136" s="1"/>
      <c r="E136" s="1"/>
      <c r="F136" s="1"/>
      <c r="G136" s="58"/>
    </row>
    <row r="137" spans="1:7" x14ac:dyDescent="0.2">
      <c r="A137" s="1"/>
      <c r="B137" s="1"/>
      <c r="C137" s="1"/>
      <c r="D137" s="1"/>
      <c r="E137" s="1"/>
      <c r="F137" s="1"/>
      <c r="G137" s="58"/>
    </row>
    <row r="138" spans="1:7" x14ac:dyDescent="0.2">
      <c r="A138" s="1"/>
      <c r="B138" s="1"/>
      <c r="C138" s="1"/>
      <c r="D138" s="1"/>
      <c r="E138" s="1"/>
      <c r="F138" s="1"/>
      <c r="G138" s="58"/>
    </row>
    <row r="139" spans="1:7" x14ac:dyDescent="0.2">
      <c r="A139" s="1"/>
      <c r="B139" s="1"/>
      <c r="C139" s="1"/>
      <c r="D139" s="1"/>
      <c r="E139" s="1"/>
      <c r="F139" s="1"/>
      <c r="G139" s="58"/>
    </row>
    <row r="140" spans="1:7" x14ac:dyDescent="0.2">
      <c r="A140" s="1"/>
      <c r="B140" s="1"/>
      <c r="C140" s="1"/>
      <c r="D140" s="1"/>
      <c r="E140" s="1"/>
      <c r="F140" s="1"/>
      <c r="G140" s="58"/>
    </row>
    <row r="141" spans="1:7" x14ac:dyDescent="0.2">
      <c r="A141" s="1"/>
      <c r="B141" s="1"/>
      <c r="C141" s="1"/>
      <c r="D141" s="1"/>
      <c r="E141" s="1"/>
      <c r="F141" s="1"/>
      <c r="G141" s="58"/>
    </row>
    <row r="142" spans="1:7" x14ac:dyDescent="0.2">
      <c r="A142" s="1"/>
      <c r="B142" s="1"/>
      <c r="C142" s="1"/>
      <c r="D142" s="1"/>
      <c r="E142" s="1"/>
      <c r="F142" s="1"/>
      <c r="G142" s="58"/>
    </row>
    <row r="143" spans="1:7" x14ac:dyDescent="0.2">
      <c r="A143" s="1"/>
      <c r="B143" s="1"/>
      <c r="C143" s="1"/>
      <c r="D143" s="1"/>
      <c r="E143" s="1"/>
      <c r="F143" s="1"/>
      <c r="G143" s="58"/>
    </row>
    <row r="144" spans="1:7" x14ac:dyDescent="0.2">
      <c r="A144" s="1"/>
      <c r="B144" s="1"/>
      <c r="C144" s="1"/>
      <c r="D144" s="1"/>
      <c r="E144" s="1"/>
      <c r="F144" s="1"/>
      <c r="G144" s="58"/>
    </row>
    <row r="145" spans="1:7" x14ac:dyDescent="0.2">
      <c r="A145" s="1"/>
      <c r="B145" s="1"/>
      <c r="C145" s="1"/>
      <c r="D145" s="1"/>
      <c r="E145" s="1"/>
      <c r="F145" s="1"/>
      <c r="G145" s="58"/>
    </row>
    <row r="146" spans="1:7" x14ac:dyDescent="0.2">
      <c r="A146" s="1"/>
      <c r="B146" s="1"/>
      <c r="C146" s="1"/>
      <c r="D146" s="1"/>
      <c r="E146" s="1"/>
      <c r="F146" s="1"/>
      <c r="G146" s="58"/>
    </row>
    <row r="147" spans="1:7" x14ac:dyDescent="0.2">
      <c r="A147" s="1"/>
      <c r="B147" s="1"/>
      <c r="C147" s="1"/>
      <c r="D147" s="1"/>
      <c r="E147" s="1"/>
      <c r="F147" s="1"/>
      <c r="G147" s="58"/>
    </row>
    <row r="148" spans="1:7" x14ac:dyDescent="0.2">
      <c r="A148" s="1"/>
      <c r="B148" s="1"/>
      <c r="C148" s="1"/>
      <c r="D148" s="1"/>
      <c r="E148" s="1"/>
      <c r="F148" s="1"/>
      <c r="G148" s="58"/>
    </row>
    <row r="149" spans="1:7" x14ac:dyDescent="0.2">
      <c r="A149" s="1"/>
      <c r="B149" s="1"/>
      <c r="C149" s="1"/>
      <c r="D149" s="1"/>
      <c r="E149" s="1"/>
      <c r="F149" s="1"/>
      <c r="G149" s="58"/>
    </row>
    <row r="150" spans="1:7" x14ac:dyDescent="0.2">
      <c r="A150" s="1"/>
      <c r="B150" s="1"/>
      <c r="C150" s="1"/>
      <c r="D150" s="1"/>
      <c r="E150" s="1"/>
      <c r="F150" s="1"/>
      <c r="G150" s="58"/>
    </row>
    <row r="151" spans="1:7" x14ac:dyDescent="0.2">
      <c r="A151" s="1"/>
      <c r="B151" s="1"/>
      <c r="C151" s="1"/>
      <c r="D151" s="1"/>
      <c r="E151" s="1"/>
      <c r="F151" s="1"/>
      <c r="G151" s="58"/>
    </row>
    <row r="152" spans="1:7" x14ac:dyDescent="0.2">
      <c r="A152" s="1"/>
      <c r="B152" s="1"/>
      <c r="C152" s="1"/>
      <c r="D152" s="1"/>
      <c r="E152" s="1"/>
      <c r="F152" s="1"/>
      <c r="G152" s="58"/>
    </row>
    <row r="153" spans="1:7" x14ac:dyDescent="0.2">
      <c r="A153" s="1"/>
      <c r="B153" s="1"/>
      <c r="C153" s="1"/>
      <c r="D153" s="1"/>
      <c r="E153" s="1"/>
      <c r="F153" s="1"/>
      <c r="G153" s="58"/>
    </row>
    <row r="154" spans="1:7" x14ac:dyDescent="0.2">
      <c r="A154" s="1"/>
      <c r="B154" s="1"/>
      <c r="C154" s="1"/>
      <c r="D154" s="1"/>
      <c r="E154" s="1"/>
      <c r="F154" s="1"/>
      <c r="G154" s="58"/>
    </row>
    <row r="155" spans="1:7" x14ac:dyDescent="0.2">
      <c r="A155" s="1"/>
      <c r="B155" s="1"/>
      <c r="C155" s="1"/>
      <c r="D155" s="1"/>
      <c r="E155" s="1"/>
      <c r="F155" s="1"/>
      <c r="G155" s="58"/>
    </row>
    <row r="156" spans="1:7" x14ac:dyDescent="0.2">
      <c r="A156" s="1"/>
      <c r="B156" s="1"/>
      <c r="C156" s="1"/>
      <c r="D156" s="1"/>
      <c r="E156" s="1"/>
      <c r="F156" s="1"/>
      <c r="G156" s="58"/>
    </row>
    <row r="157" spans="1:7" x14ac:dyDescent="0.2">
      <c r="A157" s="1"/>
      <c r="B157" s="1"/>
      <c r="C157" s="1"/>
      <c r="D157" s="1"/>
      <c r="E157" s="1"/>
      <c r="F157" s="1"/>
      <c r="G157" s="58"/>
    </row>
    <row r="158" spans="1:7" x14ac:dyDescent="0.2">
      <c r="A158" s="1"/>
      <c r="B158" s="1"/>
      <c r="C158" s="1"/>
      <c r="D158" s="1"/>
      <c r="E158" s="1"/>
      <c r="F158" s="1"/>
      <c r="G158" s="58"/>
    </row>
    <row r="159" spans="1:7" x14ac:dyDescent="0.2">
      <c r="A159" s="1"/>
      <c r="B159" s="1"/>
      <c r="C159" s="1"/>
      <c r="D159" s="1"/>
      <c r="E159" s="1"/>
      <c r="F159" s="1"/>
      <c r="G159" s="58"/>
    </row>
    <row r="160" spans="1:7" x14ac:dyDescent="0.2">
      <c r="A160" s="1"/>
      <c r="B160" s="1"/>
      <c r="C160" s="1"/>
      <c r="D160" s="1"/>
      <c r="E160" s="1"/>
      <c r="F160" s="1"/>
      <c r="G160" s="58"/>
    </row>
    <row r="161" spans="1:7" x14ac:dyDescent="0.2">
      <c r="A161" s="1"/>
      <c r="B161" s="1"/>
      <c r="C161" s="1"/>
      <c r="D161" s="1"/>
      <c r="E161" s="1"/>
      <c r="F161" s="1"/>
      <c r="G161" s="58"/>
    </row>
    <row r="162" spans="1:7" x14ac:dyDescent="0.2">
      <c r="A162" s="1"/>
      <c r="B162" s="1"/>
      <c r="C162" s="1"/>
      <c r="D162" s="1"/>
      <c r="E162" s="1"/>
      <c r="F162" s="1"/>
      <c r="G162" s="58"/>
    </row>
    <row r="163" spans="1:7" x14ac:dyDescent="0.2">
      <c r="A163" s="1"/>
      <c r="B163" s="1"/>
      <c r="C163" s="1"/>
      <c r="D163" s="1"/>
      <c r="E163" s="1"/>
      <c r="F163" s="1"/>
      <c r="G163" s="58"/>
    </row>
    <row r="164" spans="1:7" x14ac:dyDescent="0.2">
      <c r="A164" s="1"/>
      <c r="B164" s="1"/>
      <c r="C164" s="1"/>
      <c r="D164" s="1"/>
      <c r="E164" s="1"/>
      <c r="F164" s="1"/>
      <c r="G164" s="58"/>
    </row>
    <row r="165" spans="1:7" x14ac:dyDescent="0.2">
      <c r="A165" s="1"/>
      <c r="B165" s="1"/>
      <c r="C165" s="1"/>
      <c r="D165" s="1"/>
      <c r="E165" s="1"/>
      <c r="F165" s="1"/>
      <c r="G165" s="58"/>
    </row>
    <row r="166" spans="1:7" x14ac:dyDescent="0.2">
      <c r="A166" s="1"/>
      <c r="B166" s="1"/>
      <c r="C166" s="1"/>
      <c r="D166" s="1"/>
      <c r="E166" s="1"/>
      <c r="F166" s="1"/>
      <c r="G166" s="58"/>
    </row>
    <row r="167" spans="1:7" x14ac:dyDescent="0.2">
      <c r="A167" s="1"/>
      <c r="B167" s="1"/>
      <c r="C167" s="1"/>
      <c r="D167" s="1"/>
      <c r="E167" s="1"/>
      <c r="F167" s="1"/>
      <c r="G167" s="58"/>
    </row>
    <row r="168" spans="1:7" x14ac:dyDescent="0.2">
      <c r="A168" s="1"/>
      <c r="B168" s="1"/>
      <c r="C168" s="1"/>
      <c r="D168" s="1"/>
      <c r="E168" s="1"/>
      <c r="F168" s="1"/>
      <c r="G168" s="58"/>
    </row>
    <row r="169" spans="1:7" x14ac:dyDescent="0.2">
      <c r="A169" s="1"/>
      <c r="B169" s="1"/>
      <c r="C169" s="1"/>
      <c r="D169" s="1"/>
      <c r="E169" s="1"/>
      <c r="F169" s="1"/>
      <c r="G169" s="58"/>
    </row>
    <row r="170" spans="1:7" x14ac:dyDescent="0.2">
      <c r="A170" s="1"/>
      <c r="B170" s="1"/>
      <c r="C170" s="1"/>
      <c r="D170" s="1"/>
      <c r="E170" s="1"/>
      <c r="F170" s="1"/>
      <c r="G170" s="58"/>
    </row>
    <row r="171" spans="1:7" x14ac:dyDescent="0.2">
      <c r="A171" s="1"/>
      <c r="B171" s="1"/>
      <c r="C171" s="1"/>
      <c r="D171" s="1"/>
      <c r="E171" s="1"/>
      <c r="F171" s="1"/>
      <c r="G171" s="58"/>
    </row>
    <row r="172" spans="1:7" x14ac:dyDescent="0.2">
      <c r="A172" s="1"/>
      <c r="B172" s="1"/>
      <c r="C172" s="1"/>
      <c r="D172" s="1"/>
      <c r="E172" s="1"/>
      <c r="F172" s="1"/>
      <c r="G172" s="58"/>
    </row>
    <row r="173" spans="1:7" x14ac:dyDescent="0.2">
      <c r="A173" s="1"/>
      <c r="B173" s="1"/>
      <c r="C173" s="1"/>
      <c r="D173" s="1"/>
      <c r="E173" s="1"/>
      <c r="F173" s="1"/>
      <c r="G173" s="58"/>
    </row>
    <row r="174" spans="1:7" x14ac:dyDescent="0.2">
      <c r="A174" s="1"/>
      <c r="B174" s="1"/>
      <c r="C174" s="1"/>
      <c r="D174" s="1"/>
      <c r="E174" s="1"/>
      <c r="F174" s="1"/>
      <c r="G174" s="58"/>
    </row>
    <row r="175" spans="1:7" x14ac:dyDescent="0.2">
      <c r="A175" s="1"/>
      <c r="B175" s="1"/>
      <c r="C175" s="1"/>
      <c r="D175" s="1"/>
      <c r="E175" s="1"/>
      <c r="F175" s="1"/>
      <c r="G175" s="58"/>
    </row>
    <row r="176" spans="1:7" x14ac:dyDescent="0.2">
      <c r="A176" s="1"/>
      <c r="B176" s="1"/>
      <c r="C176" s="1"/>
      <c r="D176" s="1"/>
      <c r="E176" s="1"/>
      <c r="F176" s="1"/>
      <c r="G176" s="58"/>
    </row>
    <row r="177" spans="1:7" x14ac:dyDescent="0.2">
      <c r="A177" s="1"/>
      <c r="B177" s="1"/>
      <c r="C177" s="1"/>
      <c r="D177" s="1"/>
      <c r="E177" s="1"/>
      <c r="F177" s="1"/>
      <c r="G177" s="58"/>
    </row>
    <row r="178" spans="1:7" x14ac:dyDescent="0.2">
      <c r="A178" s="1"/>
      <c r="B178" s="1"/>
      <c r="C178" s="1"/>
      <c r="D178" s="1"/>
      <c r="E178" s="1"/>
      <c r="F178" s="1"/>
      <c r="G178" s="58"/>
    </row>
    <row r="179" spans="1:7" x14ac:dyDescent="0.2">
      <c r="A179" s="1"/>
      <c r="B179" s="1"/>
      <c r="C179" s="1"/>
      <c r="D179" s="1"/>
      <c r="E179" s="1"/>
      <c r="F179" s="1"/>
      <c r="G179" s="58"/>
    </row>
    <row r="180" spans="1:7" x14ac:dyDescent="0.2">
      <c r="A180" s="1"/>
      <c r="B180" s="1"/>
      <c r="C180" s="1"/>
      <c r="D180" s="1"/>
      <c r="E180" s="1"/>
      <c r="F180" s="1"/>
      <c r="G180" s="58"/>
    </row>
    <row r="181" spans="1:7" x14ac:dyDescent="0.2">
      <c r="A181" s="1"/>
      <c r="B181" s="1"/>
      <c r="C181" s="1"/>
      <c r="D181" s="1"/>
      <c r="E181" s="1"/>
      <c r="F181" s="1"/>
      <c r="G181" s="58"/>
    </row>
    <row r="182" spans="1:7" x14ac:dyDescent="0.2">
      <c r="A182" s="1"/>
      <c r="B182" s="1"/>
      <c r="C182" s="1"/>
      <c r="D182" s="1"/>
      <c r="E182" s="1"/>
      <c r="F182" s="1"/>
      <c r="G182" s="58"/>
    </row>
    <row r="183" spans="1:7" x14ac:dyDescent="0.2">
      <c r="A183" s="1"/>
      <c r="B183" s="1"/>
      <c r="C183" s="1"/>
      <c r="D183" s="1"/>
      <c r="E183" s="1"/>
      <c r="F183" s="1"/>
      <c r="G183" s="58"/>
    </row>
    <row r="184" spans="1:7" x14ac:dyDescent="0.2">
      <c r="A184" s="1"/>
      <c r="B184" s="1"/>
      <c r="C184" s="1"/>
      <c r="D184" s="1"/>
      <c r="E184" s="1"/>
      <c r="F184" s="1"/>
      <c r="G184" s="58"/>
    </row>
    <row r="185" spans="1:7" x14ac:dyDescent="0.2">
      <c r="A185" s="1"/>
      <c r="B185" s="1"/>
      <c r="C185" s="1"/>
      <c r="D185" s="1"/>
      <c r="E185" s="1"/>
      <c r="F185" s="1"/>
      <c r="G185" s="58"/>
    </row>
    <row r="186" spans="1:7" x14ac:dyDescent="0.2">
      <c r="A186" s="1"/>
      <c r="B186" s="1"/>
      <c r="C186" s="1"/>
      <c r="D186" s="1"/>
      <c r="E186" s="1"/>
      <c r="F186" s="1"/>
      <c r="G186" s="58"/>
    </row>
    <row r="187" spans="1:7" x14ac:dyDescent="0.2">
      <c r="A187" s="1"/>
      <c r="B187" s="1"/>
      <c r="C187" s="1"/>
      <c r="D187" s="1"/>
      <c r="E187" s="1"/>
      <c r="F187" s="1"/>
      <c r="G187" s="58"/>
    </row>
    <row r="188" spans="1:7" x14ac:dyDescent="0.2">
      <c r="A188" s="1"/>
      <c r="B188" s="1"/>
      <c r="C188" s="1"/>
      <c r="D188" s="1"/>
      <c r="E188" s="1"/>
      <c r="F188" s="1"/>
      <c r="G188" s="58"/>
    </row>
    <row r="189" spans="1:7" x14ac:dyDescent="0.2">
      <c r="A189" s="1"/>
      <c r="B189" s="1"/>
      <c r="C189" s="1"/>
      <c r="D189" s="1"/>
      <c r="E189" s="1"/>
      <c r="F189" s="1"/>
      <c r="G189" s="58"/>
    </row>
    <row r="190" spans="1:7" x14ac:dyDescent="0.2">
      <c r="A190" s="1"/>
      <c r="B190" s="1"/>
      <c r="C190" s="1"/>
      <c r="D190" s="1"/>
      <c r="E190" s="1"/>
      <c r="F190" s="1"/>
      <c r="G190" s="58"/>
    </row>
    <row r="191" spans="1:7" x14ac:dyDescent="0.2">
      <c r="A191" s="1"/>
      <c r="B191" s="1"/>
      <c r="C191" s="1"/>
      <c r="D191" s="1"/>
      <c r="E191" s="1"/>
      <c r="F191" s="1"/>
      <c r="G191" s="58"/>
    </row>
    <row r="192" spans="1:7" x14ac:dyDescent="0.2">
      <c r="A192" s="1"/>
      <c r="B192" s="1"/>
      <c r="C192" s="1"/>
      <c r="D192" s="1"/>
      <c r="E192" s="1"/>
      <c r="F192" s="1"/>
      <c r="G192" s="58"/>
    </row>
    <row r="193" spans="1:7" x14ac:dyDescent="0.2">
      <c r="A193" s="1"/>
      <c r="B193" s="1"/>
      <c r="C193" s="1"/>
      <c r="D193" s="1"/>
      <c r="E193" s="1"/>
      <c r="F193" s="1"/>
      <c r="G193" s="58"/>
    </row>
    <row r="194" spans="1:7" x14ac:dyDescent="0.2">
      <c r="A194" s="1"/>
      <c r="B194" s="1"/>
      <c r="C194" s="1"/>
      <c r="D194" s="1"/>
      <c r="E194" s="1"/>
      <c r="F194" s="1"/>
      <c r="G194" s="58"/>
    </row>
    <row r="195" spans="1:7" x14ac:dyDescent="0.2">
      <c r="A195" s="1"/>
      <c r="B195" s="1"/>
      <c r="C195" s="1"/>
      <c r="D195" s="1"/>
      <c r="E195" s="1"/>
      <c r="F195" s="1"/>
      <c r="G195" s="58"/>
    </row>
    <row r="196" spans="1:7" x14ac:dyDescent="0.2">
      <c r="A196" s="1"/>
      <c r="B196" s="1"/>
      <c r="C196" s="1"/>
      <c r="D196" s="1"/>
      <c r="E196" s="1"/>
      <c r="F196" s="1"/>
      <c r="G196" s="58"/>
    </row>
    <row r="197" spans="1:7" x14ac:dyDescent="0.2">
      <c r="A197" s="1"/>
      <c r="B197" s="1"/>
      <c r="C197" s="1"/>
      <c r="D197" s="1"/>
      <c r="E197" s="1"/>
      <c r="F197" s="1"/>
      <c r="G197" s="58"/>
    </row>
    <row r="198" spans="1:7" x14ac:dyDescent="0.2">
      <c r="A198" s="1"/>
      <c r="B198" s="1"/>
      <c r="C198" s="1"/>
      <c r="D198" s="1"/>
      <c r="E198" s="1"/>
      <c r="F198" s="1"/>
      <c r="G198" s="58"/>
    </row>
    <row r="199" spans="1:7" x14ac:dyDescent="0.2">
      <c r="A199" s="1"/>
      <c r="B199" s="1"/>
      <c r="C199" s="1"/>
      <c r="D199" s="1"/>
      <c r="E199" s="1"/>
      <c r="F199" s="1"/>
      <c r="G199" s="58"/>
    </row>
    <row r="200" spans="1:7" x14ac:dyDescent="0.2">
      <c r="A200" s="1"/>
      <c r="B200" s="1"/>
      <c r="C200" s="1"/>
      <c r="D200" s="1"/>
      <c r="E200" s="1"/>
      <c r="F200" s="1"/>
      <c r="G200" s="58"/>
    </row>
    <row r="201" spans="1:7" x14ac:dyDescent="0.2">
      <c r="A201" s="1"/>
      <c r="B201" s="1"/>
      <c r="C201" s="1"/>
      <c r="D201" s="1"/>
      <c r="E201" s="1"/>
      <c r="F201" s="1"/>
      <c r="G201" s="58"/>
    </row>
    <row r="202" spans="1:7" x14ac:dyDescent="0.2">
      <c r="A202" s="1"/>
      <c r="B202" s="1"/>
      <c r="C202" s="1"/>
      <c r="D202" s="1"/>
      <c r="E202" s="1"/>
      <c r="F202" s="1"/>
      <c r="G202" s="58"/>
    </row>
    <row r="203" spans="1:7" x14ac:dyDescent="0.2">
      <c r="A203" s="1"/>
      <c r="B203" s="1"/>
      <c r="C203" s="1"/>
      <c r="D203" s="1"/>
      <c r="E203" s="1"/>
      <c r="F203" s="1"/>
      <c r="G203" s="58"/>
    </row>
    <row r="204" spans="1:7" x14ac:dyDescent="0.2">
      <c r="A204" s="1"/>
      <c r="B204" s="1"/>
      <c r="C204" s="1"/>
      <c r="D204" s="1"/>
      <c r="E204" s="1"/>
      <c r="F204" s="1"/>
      <c r="G204" s="58"/>
    </row>
    <row r="205" spans="1:7" x14ac:dyDescent="0.2">
      <c r="A205" s="1"/>
      <c r="B205" s="1"/>
      <c r="C205" s="1"/>
      <c r="D205" s="1"/>
      <c r="E205" s="1"/>
      <c r="F205" s="1"/>
      <c r="G205" s="58"/>
    </row>
    <row r="206" spans="1:7" x14ac:dyDescent="0.2">
      <c r="A206" s="1"/>
      <c r="B206" s="1"/>
      <c r="C206" s="1"/>
      <c r="D206" s="1"/>
      <c r="E206" s="1"/>
      <c r="F206" s="1"/>
      <c r="G206" s="58"/>
    </row>
    <row r="207" spans="1:7" x14ac:dyDescent="0.2">
      <c r="A207" s="1"/>
      <c r="B207" s="1"/>
      <c r="C207" s="1"/>
      <c r="D207" s="1"/>
      <c r="E207" s="1"/>
      <c r="F207" s="1"/>
      <c r="G207" s="58"/>
    </row>
    <row r="208" spans="1:7" x14ac:dyDescent="0.2">
      <c r="A208" s="1"/>
      <c r="B208" s="1"/>
      <c r="C208" s="1"/>
      <c r="D208" s="1"/>
      <c r="E208" s="1"/>
      <c r="F208" s="1"/>
      <c r="G208" s="58"/>
    </row>
    <row r="209" spans="1:7" x14ac:dyDescent="0.2">
      <c r="A209" s="1"/>
      <c r="B209" s="1"/>
      <c r="C209" s="1"/>
      <c r="D209" s="1"/>
      <c r="E209" s="1"/>
      <c r="F209" s="1"/>
      <c r="G209" s="58"/>
    </row>
    <row r="210" spans="1:7" x14ac:dyDescent="0.2">
      <c r="A210" s="1"/>
      <c r="B210" s="1"/>
      <c r="C210" s="1"/>
      <c r="D210" s="1"/>
      <c r="E210" s="1"/>
      <c r="F210" s="1"/>
      <c r="G210" s="58"/>
    </row>
    <row r="211" spans="1:7" x14ac:dyDescent="0.2">
      <c r="A211" s="1"/>
      <c r="B211" s="1"/>
      <c r="C211" s="1"/>
      <c r="D211" s="1"/>
      <c r="E211" s="1"/>
      <c r="F211" s="1"/>
      <c r="G211" s="58"/>
    </row>
    <row r="212" spans="1:7" x14ac:dyDescent="0.2">
      <c r="A212" s="1"/>
      <c r="B212" s="1"/>
      <c r="C212" s="1"/>
      <c r="D212" s="1"/>
      <c r="E212" s="1"/>
      <c r="F212" s="1"/>
      <c r="G212" s="58"/>
    </row>
    <row r="213" spans="1:7" x14ac:dyDescent="0.2">
      <c r="A213" s="1"/>
      <c r="B213" s="1"/>
      <c r="C213" s="1"/>
      <c r="D213" s="1"/>
      <c r="E213" s="1"/>
      <c r="F213" s="1"/>
      <c r="G213" s="58"/>
    </row>
    <row r="214" spans="1:7" x14ac:dyDescent="0.2">
      <c r="A214" s="1"/>
      <c r="B214" s="1"/>
      <c r="C214" s="1"/>
      <c r="D214" s="1"/>
      <c r="E214" s="1"/>
      <c r="F214" s="1"/>
      <c r="G214" s="58"/>
    </row>
    <row r="215" spans="1:7" x14ac:dyDescent="0.2">
      <c r="A215" s="1"/>
      <c r="B215" s="1"/>
      <c r="C215" s="1"/>
      <c r="D215" s="1"/>
      <c r="E215" s="1"/>
      <c r="F215" s="1"/>
      <c r="G215" s="58"/>
    </row>
    <row r="216" spans="1:7" x14ac:dyDescent="0.2">
      <c r="A216" s="1"/>
      <c r="B216" s="1"/>
      <c r="C216" s="1"/>
      <c r="D216" s="1"/>
      <c r="E216" s="1"/>
      <c r="F216" s="1"/>
      <c r="G216" s="58"/>
    </row>
    <row r="217" spans="1:7" x14ac:dyDescent="0.2">
      <c r="A217" s="1"/>
      <c r="B217" s="1"/>
      <c r="C217" s="1"/>
      <c r="D217" s="1"/>
      <c r="E217" s="1"/>
      <c r="F217" s="1"/>
      <c r="G217" s="58"/>
    </row>
    <row r="218" spans="1:7" x14ac:dyDescent="0.2">
      <c r="A218" s="1"/>
      <c r="B218" s="1"/>
      <c r="C218" s="1"/>
      <c r="D218" s="1"/>
      <c r="E218" s="1"/>
      <c r="F218" s="1"/>
      <c r="G218" s="58"/>
    </row>
    <row r="219" spans="1:7" x14ac:dyDescent="0.2">
      <c r="A219" s="1"/>
      <c r="B219" s="1"/>
      <c r="C219" s="1"/>
      <c r="D219" s="1"/>
      <c r="E219" s="1"/>
      <c r="F219" s="1"/>
      <c r="G219" s="58"/>
    </row>
    <row r="220" spans="1:7" x14ac:dyDescent="0.2">
      <c r="A220" s="1"/>
      <c r="B220" s="1"/>
      <c r="C220" s="1"/>
      <c r="D220" s="1"/>
      <c r="E220" s="1"/>
      <c r="F220" s="1"/>
      <c r="G220" s="58"/>
    </row>
    <row r="221" spans="1:7" x14ac:dyDescent="0.2">
      <c r="A221" s="1"/>
      <c r="B221" s="1"/>
      <c r="C221" s="1"/>
      <c r="D221" s="1"/>
      <c r="E221" s="1"/>
      <c r="F221" s="1"/>
      <c r="G221" s="58"/>
    </row>
    <row r="222" spans="1:7" x14ac:dyDescent="0.2">
      <c r="A222" s="1"/>
      <c r="B222" s="1"/>
      <c r="C222" s="1"/>
      <c r="D222" s="1"/>
      <c r="E222" s="1"/>
      <c r="F222" s="1"/>
      <c r="G222" s="58"/>
    </row>
    <row r="223" spans="1:7" x14ac:dyDescent="0.2">
      <c r="A223" s="1"/>
      <c r="B223" s="1"/>
      <c r="C223" s="1"/>
      <c r="D223" s="1"/>
      <c r="E223" s="1"/>
      <c r="F223" s="1"/>
      <c r="G223" s="58"/>
    </row>
    <row r="224" spans="1:7" x14ac:dyDescent="0.2">
      <c r="A224" s="1"/>
      <c r="B224" s="1"/>
      <c r="C224" s="1"/>
      <c r="D224" s="1"/>
      <c r="E224" s="1"/>
      <c r="F224" s="1"/>
      <c r="G224" s="58"/>
    </row>
    <row r="225" spans="1:7" x14ac:dyDescent="0.2">
      <c r="A225" s="1"/>
      <c r="B225" s="1"/>
      <c r="C225" s="1"/>
      <c r="D225" s="1"/>
      <c r="E225" s="1"/>
      <c r="F225" s="1"/>
      <c r="G225" s="58"/>
    </row>
    <row r="226" spans="1:7" x14ac:dyDescent="0.2">
      <c r="A226" s="1"/>
      <c r="B226" s="1"/>
      <c r="C226" s="1"/>
      <c r="D226" s="1"/>
      <c r="E226" s="1"/>
      <c r="F226" s="1"/>
      <c r="G226" s="58"/>
    </row>
    <row r="227" spans="1:7" x14ac:dyDescent="0.2">
      <c r="A227" s="1"/>
      <c r="B227" s="1"/>
      <c r="C227" s="1"/>
      <c r="D227" s="1"/>
      <c r="E227" s="1"/>
      <c r="F227" s="1"/>
      <c r="G227" s="58"/>
    </row>
    <row r="228" spans="1:7" x14ac:dyDescent="0.2">
      <c r="A228" s="1"/>
      <c r="B228" s="1"/>
      <c r="C228" s="1"/>
      <c r="D228" s="1"/>
      <c r="E228" s="1"/>
      <c r="F228" s="1"/>
      <c r="G228" s="58"/>
    </row>
    <row r="229" spans="1:7" x14ac:dyDescent="0.2">
      <c r="A229" s="1"/>
      <c r="B229" s="1"/>
      <c r="C229" s="1"/>
      <c r="D229" s="1"/>
      <c r="E229" s="1"/>
      <c r="F229" s="1"/>
      <c r="G229" s="58"/>
    </row>
    <row r="230" spans="1:7" x14ac:dyDescent="0.2">
      <c r="A230" s="1"/>
      <c r="B230" s="1"/>
      <c r="C230" s="1"/>
      <c r="D230" s="1"/>
      <c r="E230" s="1"/>
      <c r="F230" s="1"/>
      <c r="G230" s="58"/>
    </row>
    <row r="231" spans="1:7" x14ac:dyDescent="0.2">
      <c r="A231" s="1"/>
      <c r="B231" s="1"/>
      <c r="C231" s="1"/>
      <c r="D231" s="1"/>
      <c r="E231" s="1"/>
      <c r="F231" s="1"/>
      <c r="G231" s="58"/>
    </row>
    <row r="232" spans="1:7" x14ac:dyDescent="0.2">
      <c r="A232" s="1"/>
      <c r="B232" s="1"/>
      <c r="C232" s="1"/>
      <c r="D232" s="1"/>
      <c r="E232" s="1"/>
      <c r="F232" s="1"/>
      <c r="G232" s="58"/>
    </row>
    <row r="233" spans="1:7" x14ac:dyDescent="0.2">
      <c r="A233" s="1"/>
      <c r="B233" s="1"/>
      <c r="C233" s="1"/>
      <c r="D233" s="1"/>
      <c r="E233" s="1"/>
      <c r="F233" s="1"/>
      <c r="G233" s="58"/>
    </row>
    <row r="234" spans="1:7" x14ac:dyDescent="0.2">
      <c r="A234" s="1"/>
      <c r="B234" s="1"/>
      <c r="C234" s="1"/>
      <c r="D234" s="1"/>
      <c r="E234" s="1"/>
      <c r="F234" s="1"/>
      <c r="G234" s="58"/>
    </row>
    <row r="235" spans="1:7" x14ac:dyDescent="0.2">
      <c r="A235" s="1"/>
      <c r="B235" s="1"/>
      <c r="C235" s="1"/>
      <c r="D235" s="1"/>
      <c r="E235" s="1"/>
      <c r="F235" s="1"/>
      <c r="G235" s="58"/>
    </row>
    <row r="236" spans="1:7" x14ac:dyDescent="0.2">
      <c r="A236" s="1"/>
      <c r="B236" s="1"/>
      <c r="C236" s="1"/>
      <c r="D236" s="1"/>
      <c r="E236" s="1"/>
      <c r="F236" s="1"/>
      <c r="G236" s="58"/>
    </row>
    <row r="237" spans="1:7" x14ac:dyDescent="0.2">
      <c r="A237" s="1"/>
      <c r="B237" s="1"/>
      <c r="C237" s="1"/>
      <c r="D237" s="1"/>
      <c r="E237" s="1"/>
      <c r="F237" s="1"/>
      <c r="G237" s="58"/>
    </row>
    <row r="238" spans="1:7" x14ac:dyDescent="0.2">
      <c r="A238" s="1"/>
      <c r="B238" s="1"/>
      <c r="C238" s="1"/>
      <c r="D238" s="1"/>
      <c r="E238" s="1"/>
      <c r="F238" s="1"/>
      <c r="G238" s="58"/>
    </row>
    <row r="239" spans="1:7" x14ac:dyDescent="0.2">
      <c r="A239" s="1"/>
      <c r="B239" s="1"/>
      <c r="C239" s="1"/>
      <c r="D239" s="1"/>
      <c r="E239" s="1"/>
      <c r="F239" s="1"/>
      <c r="G239" s="58"/>
    </row>
    <row r="240" spans="1:7" x14ac:dyDescent="0.2">
      <c r="A240" s="1"/>
      <c r="B240" s="1"/>
      <c r="C240" s="1"/>
      <c r="D240" s="1"/>
      <c r="E240" s="1"/>
      <c r="F240" s="1"/>
      <c r="G240" s="58"/>
    </row>
    <row r="241" spans="1:7" x14ac:dyDescent="0.2">
      <c r="A241" s="1"/>
      <c r="B241" s="1"/>
      <c r="C241" s="1"/>
      <c r="D241" s="1"/>
      <c r="E241" s="1"/>
      <c r="F241" s="1"/>
      <c r="G241" s="58"/>
    </row>
    <row r="242" spans="1:7" x14ac:dyDescent="0.2">
      <c r="A242" s="1"/>
      <c r="B242" s="1"/>
      <c r="C242" s="1"/>
      <c r="D242" s="1"/>
      <c r="E242" s="1"/>
      <c r="F242" s="1"/>
      <c r="G242" s="58"/>
    </row>
    <row r="243" spans="1:7" x14ac:dyDescent="0.2">
      <c r="A243" s="1"/>
      <c r="B243" s="1"/>
      <c r="C243" s="1"/>
      <c r="D243" s="1"/>
      <c r="E243" s="1"/>
      <c r="F243" s="1"/>
      <c r="G243" s="58"/>
    </row>
    <row r="244" spans="1:7" x14ac:dyDescent="0.2">
      <c r="A244" s="1"/>
      <c r="B244" s="1"/>
      <c r="C244" s="1"/>
      <c r="D244" s="1"/>
      <c r="E244" s="1"/>
      <c r="F244" s="1"/>
      <c r="G244" s="58"/>
    </row>
    <row r="245" spans="1:7" x14ac:dyDescent="0.2">
      <c r="A245" s="1"/>
      <c r="B245" s="1"/>
      <c r="C245" s="1"/>
      <c r="D245" s="1"/>
      <c r="E245" s="1"/>
      <c r="F245" s="1"/>
      <c r="G245" s="58"/>
    </row>
    <row r="246" spans="1:7" x14ac:dyDescent="0.2">
      <c r="A246" s="1"/>
      <c r="B246" s="1"/>
      <c r="C246" s="1"/>
      <c r="D246" s="1"/>
      <c r="E246" s="1"/>
      <c r="F246" s="1"/>
      <c r="G246" s="58"/>
    </row>
    <row r="247" spans="1:7" x14ac:dyDescent="0.2">
      <c r="A247" s="1"/>
      <c r="B247" s="1"/>
      <c r="C247" s="1"/>
      <c r="D247" s="1"/>
      <c r="E247" s="1"/>
      <c r="F247" s="1"/>
      <c r="G247" s="58"/>
    </row>
    <row r="248" spans="1:7" x14ac:dyDescent="0.2">
      <c r="A248" s="1"/>
      <c r="B248" s="1"/>
      <c r="C248" s="1"/>
      <c r="D248" s="1"/>
      <c r="E248" s="1"/>
      <c r="F248" s="1"/>
      <c r="G248" s="58"/>
    </row>
    <row r="249" spans="1:7" x14ac:dyDescent="0.2">
      <c r="A249" s="1"/>
      <c r="B249" s="1"/>
      <c r="C249" s="1"/>
      <c r="D249" s="1"/>
      <c r="E249" s="1"/>
      <c r="F249" s="1"/>
      <c r="G249" s="58"/>
    </row>
    <row r="250" spans="1:7" x14ac:dyDescent="0.2">
      <c r="A250" s="1"/>
      <c r="B250" s="1"/>
      <c r="C250" s="1"/>
      <c r="D250" s="1"/>
      <c r="E250" s="1"/>
      <c r="F250" s="1"/>
      <c r="G250" s="58"/>
    </row>
    <row r="251" spans="1:7" x14ac:dyDescent="0.2">
      <c r="A251" s="1"/>
      <c r="B251" s="1"/>
      <c r="C251" s="1"/>
      <c r="D251" s="1"/>
      <c r="E251" s="1"/>
      <c r="F251" s="1"/>
      <c r="G251" s="58"/>
    </row>
    <row r="252" spans="1:7" x14ac:dyDescent="0.2">
      <c r="A252" s="1"/>
      <c r="B252" s="1"/>
      <c r="C252" s="1"/>
      <c r="D252" s="1"/>
      <c r="E252" s="1"/>
      <c r="F252" s="1"/>
      <c r="G252" s="58"/>
    </row>
    <row r="253" spans="1:7" x14ac:dyDescent="0.2">
      <c r="A253" s="1"/>
      <c r="B253" s="1"/>
      <c r="C253" s="1"/>
      <c r="D253" s="1"/>
      <c r="E253" s="1"/>
      <c r="F253" s="1"/>
      <c r="G253" s="58"/>
    </row>
    <row r="254" spans="1:7" x14ac:dyDescent="0.2">
      <c r="A254" s="1"/>
      <c r="B254" s="1"/>
      <c r="C254" s="1"/>
      <c r="D254" s="1"/>
      <c r="E254" s="1"/>
      <c r="F254" s="1"/>
      <c r="G254" s="58"/>
    </row>
    <row r="255" spans="1:7" x14ac:dyDescent="0.2">
      <c r="A255" s="1"/>
      <c r="B255" s="1"/>
      <c r="C255" s="1"/>
      <c r="D255" s="1"/>
      <c r="E255" s="1"/>
      <c r="F255" s="1"/>
      <c r="G255" s="58"/>
    </row>
    <row r="256" spans="1:7" x14ac:dyDescent="0.2">
      <c r="A256" s="1"/>
      <c r="B256" s="1"/>
      <c r="C256" s="1"/>
      <c r="D256" s="1"/>
      <c r="E256" s="1"/>
      <c r="F256" s="1"/>
      <c r="G256" s="58"/>
    </row>
    <row r="257" spans="1:7" x14ac:dyDescent="0.2">
      <c r="A257" s="1"/>
      <c r="B257" s="1"/>
      <c r="C257" s="1"/>
      <c r="D257" s="1"/>
      <c r="E257" s="1"/>
      <c r="F257" s="1"/>
      <c r="G257" s="58"/>
    </row>
    <row r="258" spans="1:7" x14ac:dyDescent="0.2">
      <c r="A258" s="1"/>
      <c r="B258" s="1"/>
      <c r="C258" s="1"/>
      <c r="D258" s="1"/>
      <c r="E258" s="1"/>
      <c r="F258" s="1"/>
      <c r="G258" s="58"/>
    </row>
    <row r="259" spans="1:7" x14ac:dyDescent="0.2">
      <c r="A259" s="1"/>
      <c r="B259" s="1"/>
      <c r="C259" s="1"/>
      <c r="D259" s="1"/>
      <c r="E259" s="1"/>
      <c r="F259" s="1"/>
      <c r="G259" s="58"/>
    </row>
    <row r="260" spans="1:7" x14ac:dyDescent="0.2">
      <c r="A260" s="1"/>
      <c r="B260" s="1"/>
      <c r="C260" s="1"/>
      <c r="D260" s="1"/>
      <c r="E260" s="1"/>
      <c r="F260" s="1"/>
      <c r="G260" s="58"/>
    </row>
    <row r="261" spans="1:7" x14ac:dyDescent="0.2">
      <c r="A261" s="1"/>
      <c r="B261" s="1"/>
      <c r="C261" s="1"/>
      <c r="D261" s="1"/>
      <c r="E261" s="1"/>
      <c r="F261" s="1"/>
      <c r="G261" s="58"/>
    </row>
    <row r="262" spans="1:7" x14ac:dyDescent="0.2">
      <c r="A262" s="1"/>
      <c r="B262" s="1"/>
      <c r="C262" s="1"/>
      <c r="D262" s="1"/>
      <c r="E262" s="1"/>
      <c r="F262" s="1"/>
      <c r="G262" s="58"/>
    </row>
    <row r="263" spans="1:7" x14ac:dyDescent="0.2">
      <c r="A263" s="1"/>
      <c r="B263" s="1"/>
      <c r="C263" s="1"/>
      <c r="D263" s="1"/>
      <c r="E263" s="1"/>
      <c r="F263" s="1"/>
      <c r="G263" s="58"/>
    </row>
    <row r="264" spans="1:7" x14ac:dyDescent="0.2">
      <c r="A264" s="1"/>
      <c r="B264" s="1"/>
      <c r="C264" s="1"/>
      <c r="D264" s="1"/>
      <c r="E264" s="1"/>
      <c r="F264" s="1"/>
      <c r="G264" s="58"/>
    </row>
    <row r="265" spans="1:7" x14ac:dyDescent="0.2">
      <c r="A265" s="1"/>
      <c r="B265" s="1"/>
      <c r="C265" s="1"/>
      <c r="D265" s="1"/>
      <c r="E265" s="1"/>
      <c r="F265" s="1"/>
      <c r="G265" s="58"/>
    </row>
    <row r="266" spans="1:7" x14ac:dyDescent="0.2">
      <c r="A266" s="1"/>
      <c r="B266" s="1"/>
      <c r="C266" s="1"/>
      <c r="D266" s="1"/>
      <c r="E266" s="1"/>
      <c r="F266" s="1"/>
      <c r="G266" s="58"/>
    </row>
    <row r="267" spans="1:7" x14ac:dyDescent="0.2">
      <c r="A267" s="1"/>
      <c r="B267" s="1"/>
      <c r="C267" s="1"/>
      <c r="D267" s="1"/>
      <c r="E267" s="1"/>
      <c r="F267" s="1"/>
      <c r="G267" s="58"/>
    </row>
    <row r="268" spans="1:7" x14ac:dyDescent="0.2">
      <c r="A268" s="1"/>
      <c r="B268" s="1"/>
      <c r="C268" s="1"/>
      <c r="D268" s="1"/>
      <c r="E268" s="1"/>
      <c r="F268" s="1"/>
      <c r="G268" s="58"/>
    </row>
    <row r="269" spans="1:7" x14ac:dyDescent="0.2">
      <c r="A269" s="1"/>
      <c r="B269" s="1"/>
      <c r="C269" s="1"/>
      <c r="D269" s="1"/>
      <c r="E269" s="1"/>
      <c r="F269" s="1"/>
      <c r="G269" s="58"/>
    </row>
    <row r="270" spans="1:7" x14ac:dyDescent="0.2">
      <c r="A270" s="1"/>
      <c r="B270" s="1"/>
      <c r="C270" s="1"/>
      <c r="D270" s="1"/>
      <c r="E270" s="1"/>
      <c r="F270" s="1"/>
      <c r="G270" s="58"/>
    </row>
    <row r="271" spans="1:7" x14ac:dyDescent="0.2">
      <c r="A271" s="1"/>
      <c r="B271" s="1"/>
      <c r="C271" s="1"/>
      <c r="D271" s="1"/>
      <c r="E271" s="1"/>
      <c r="F271" s="1"/>
      <c r="G271" s="58"/>
    </row>
    <row r="272" spans="1:7" x14ac:dyDescent="0.2">
      <c r="A272" s="1"/>
      <c r="B272" s="1"/>
      <c r="C272" s="1"/>
      <c r="D272" s="1"/>
      <c r="E272" s="1"/>
      <c r="F272" s="1"/>
      <c r="G272" s="58"/>
    </row>
    <row r="273" spans="1:7" x14ac:dyDescent="0.2">
      <c r="A273" s="1"/>
      <c r="B273" s="1"/>
      <c r="C273" s="1"/>
      <c r="D273" s="1"/>
      <c r="E273" s="1"/>
      <c r="F273" s="1"/>
      <c r="G273" s="58"/>
    </row>
    <row r="274" spans="1:7" x14ac:dyDescent="0.2">
      <c r="A274" s="1"/>
      <c r="B274" s="1"/>
      <c r="C274" s="1"/>
      <c r="D274" s="1"/>
      <c r="E274" s="1"/>
      <c r="F274" s="1"/>
      <c r="G274" s="58"/>
    </row>
    <row r="275" spans="1:7" x14ac:dyDescent="0.2">
      <c r="A275" s="1"/>
      <c r="B275" s="1"/>
      <c r="C275" s="1"/>
      <c r="D275" s="1"/>
      <c r="E275" s="1"/>
      <c r="F275" s="1"/>
      <c r="G275" s="58"/>
    </row>
    <row r="276" spans="1:7" x14ac:dyDescent="0.2">
      <c r="A276" s="1"/>
      <c r="B276" s="1"/>
      <c r="C276" s="1"/>
      <c r="D276" s="1"/>
      <c r="E276" s="1"/>
      <c r="F276" s="1"/>
      <c r="G276" s="58"/>
    </row>
    <row r="277" spans="1:7" x14ac:dyDescent="0.2">
      <c r="A277" s="1"/>
      <c r="B277" s="1"/>
      <c r="C277" s="1"/>
      <c r="D277" s="1"/>
      <c r="E277" s="1"/>
      <c r="F277" s="1"/>
      <c r="G277" s="58"/>
    </row>
    <row r="278" spans="1:7" x14ac:dyDescent="0.2">
      <c r="A278" s="1"/>
      <c r="B278" s="1"/>
      <c r="C278" s="1"/>
      <c r="D278" s="1"/>
      <c r="E278" s="1"/>
      <c r="F278" s="1"/>
      <c r="G278" s="58"/>
    </row>
    <row r="279" spans="1:7" x14ac:dyDescent="0.2">
      <c r="A279" s="1"/>
      <c r="B279" s="1"/>
      <c r="C279" s="1"/>
      <c r="D279" s="1"/>
      <c r="E279" s="1"/>
      <c r="F279" s="1"/>
      <c r="G279" s="58"/>
    </row>
    <row r="280" spans="1:7" x14ac:dyDescent="0.2">
      <c r="A280" s="1"/>
      <c r="B280" s="1"/>
      <c r="C280" s="1"/>
      <c r="D280" s="1"/>
      <c r="E280" s="1"/>
      <c r="F280" s="1"/>
      <c r="G280" s="58"/>
    </row>
    <row r="281" spans="1:7" x14ac:dyDescent="0.2">
      <c r="A281" s="1"/>
      <c r="B281" s="1"/>
      <c r="C281" s="1"/>
      <c r="D281" s="1"/>
      <c r="E281" s="1"/>
      <c r="F281" s="1"/>
      <c r="G281" s="58"/>
    </row>
    <row r="282" spans="1:7" x14ac:dyDescent="0.2">
      <c r="A282" s="1"/>
      <c r="B282" s="1"/>
      <c r="C282" s="1"/>
      <c r="D282" s="1"/>
      <c r="E282" s="1"/>
      <c r="F282" s="1"/>
      <c r="G282" s="58"/>
    </row>
    <row r="283" spans="1:7" x14ac:dyDescent="0.2">
      <c r="A283" s="1"/>
      <c r="B283" s="1"/>
      <c r="C283" s="1"/>
      <c r="D283" s="1"/>
      <c r="E283" s="1"/>
      <c r="F283" s="1"/>
      <c r="G283" s="58"/>
    </row>
    <row r="284" spans="1:7" x14ac:dyDescent="0.2">
      <c r="A284" s="1"/>
      <c r="B284" s="1"/>
      <c r="C284" s="1"/>
      <c r="D284" s="1"/>
      <c r="E284" s="1"/>
      <c r="F284" s="1"/>
      <c r="G284" s="58"/>
    </row>
    <row r="285" spans="1:7" x14ac:dyDescent="0.2">
      <c r="A285" s="1"/>
      <c r="B285" s="1"/>
      <c r="C285" s="1"/>
      <c r="D285" s="1"/>
      <c r="E285" s="1"/>
      <c r="F285" s="1"/>
      <c r="G285" s="58"/>
    </row>
    <row r="286" spans="1:7" x14ac:dyDescent="0.2">
      <c r="A286" s="1"/>
      <c r="B286" s="1"/>
      <c r="C286" s="1"/>
      <c r="D286" s="1"/>
      <c r="E286" s="1"/>
      <c r="F286" s="1"/>
      <c r="G286" s="58"/>
    </row>
    <row r="287" spans="1:7" x14ac:dyDescent="0.2">
      <c r="A287" s="1"/>
      <c r="B287" s="1"/>
      <c r="C287" s="1"/>
      <c r="D287" s="1"/>
      <c r="E287" s="1"/>
      <c r="F287" s="1"/>
      <c r="G287" s="58"/>
    </row>
    <row r="288" spans="1:7" x14ac:dyDescent="0.2">
      <c r="A288" s="1"/>
      <c r="B288" s="1"/>
      <c r="C288" s="1"/>
      <c r="D288" s="1"/>
      <c r="E288" s="1"/>
      <c r="F288" s="1"/>
      <c r="G288" s="58"/>
    </row>
    <row r="289" spans="1:7" x14ac:dyDescent="0.2">
      <c r="A289" s="1"/>
      <c r="B289" s="1"/>
      <c r="C289" s="1"/>
      <c r="D289" s="1"/>
      <c r="E289" s="1"/>
      <c r="F289" s="1"/>
      <c r="G289" s="58"/>
    </row>
    <row r="290" spans="1:7" x14ac:dyDescent="0.2">
      <c r="A290" s="1"/>
      <c r="B290" s="1"/>
      <c r="C290" s="1"/>
      <c r="D290" s="1"/>
      <c r="E290" s="1"/>
      <c r="F290" s="1"/>
      <c r="G290" s="58"/>
    </row>
    <row r="291" spans="1:7" x14ac:dyDescent="0.2">
      <c r="A291" s="1"/>
      <c r="B291" s="1"/>
      <c r="C291" s="1"/>
      <c r="D291" s="1"/>
      <c r="E291" s="1"/>
      <c r="F291" s="1"/>
      <c r="G291" s="58"/>
    </row>
    <row r="292" spans="1:7" x14ac:dyDescent="0.2">
      <c r="A292" s="1"/>
      <c r="B292" s="1"/>
      <c r="C292" s="1"/>
      <c r="D292" s="1"/>
      <c r="E292" s="1"/>
      <c r="F292" s="1"/>
      <c r="G292" s="58"/>
    </row>
    <row r="293" spans="1:7" x14ac:dyDescent="0.2">
      <c r="A293" s="1"/>
      <c r="B293" s="1"/>
      <c r="C293" s="1"/>
      <c r="D293" s="1"/>
      <c r="E293" s="1"/>
      <c r="F293" s="1"/>
      <c r="G293" s="58"/>
    </row>
    <row r="294" spans="1:7" x14ac:dyDescent="0.2">
      <c r="A294" s="1"/>
      <c r="B294" s="1"/>
      <c r="C294" s="1"/>
      <c r="D294" s="1"/>
      <c r="E294" s="1"/>
      <c r="F294" s="1"/>
      <c r="G294" s="58"/>
    </row>
    <row r="295" spans="1:7" x14ac:dyDescent="0.2">
      <c r="A295" s="1"/>
      <c r="B295" s="1"/>
      <c r="C295" s="1"/>
      <c r="D295" s="1"/>
      <c r="E295" s="1"/>
      <c r="F295" s="1"/>
      <c r="G295" s="58"/>
    </row>
    <row r="296" spans="1:7" x14ac:dyDescent="0.2">
      <c r="A296" s="1"/>
      <c r="B296" s="1"/>
      <c r="C296" s="1"/>
      <c r="D296" s="1"/>
      <c r="E296" s="1"/>
      <c r="F296" s="1"/>
      <c r="G296" s="58"/>
    </row>
    <row r="297" spans="1:7" x14ac:dyDescent="0.2">
      <c r="A297" s="1"/>
      <c r="B297" s="1"/>
      <c r="C297" s="1"/>
      <c r="D297" s="1"/>
      <c r="E297" s="1"/>
      <c r="F297" s="1"/>
      <c r="G297" s="58"/>
    </row>
    <row r="298" spans="1:7" x14ac:dyDescent="0.2">
      <c r="A298" s="1"/>
      <c r="B298" s="1"/>
      <c r="C298" s="1"/>
      <c r="D298" s="1"/>
      <c r="E298" s="1"/>
      <c r="F298" s="1"/>
      <c r="G298" s="58"/>
    </row>
    <row r="299" spans="1:7" x14ac:dyDescent="0.2">
      <c r="A299" s="1"/>
      <c r="B299" s="1"/>
      <c r="C299" s="1"/>
      <c r="D299" s="1"/>
      <c r="E299" s="1"/>
      <c r="F299" s="1"/>
      <c r="G299" s="58"/>
    </row>
    <row r="300" spans="1:7" x14ac:dyDescent="0.2">
      <c r="A300" s="1"/>
      <c r="B300" s="1"/>
      <c r="C300" s="1"/>
      <c r="D300" s="1"/>
      <c r="E300" s="1"/>
      <c r="F300" s="1"/>
      <c r="G300" s="58"/>
    </row>
    <row r="301" spans="1:7" x14ac:dyDescent="0.2">
      <c r="A301" s="1"/>
      <c r="B301" s="1"/>
      <c r="C301" s="1"/>
      <c r="D301" s="1"/>
      <c r="E301" s="1"/>
      <c r="F301" s="1"/>
      <c r="G301" s="58"/>
    </row>
    <row r="302" spans="1:7" x14ac:dyDescent="0.2">
      <c r="A302" s="1"/>
      <c r="B302" s="1"/>
      <c r="C302" s="1"/>
      <c r="D302" s="1"/>
      <c r="E302" s="1"/>
      <c r="F302" s="1"/>
      <c r="G302" s="58"/>
    </row>
    <row r="303" spans="1:7" x14ac:dyDescent="0.2">
      <c r="A303" s="1"/>
      <c r="B303" s="1"/>
      <c r="C303" s="1"/>
      <c r="D303" s="1"/>
      <c r="E303" s="1"/>
      <c r="F303" s="1"/>
      <c r="G303" s="58"/>
    </row>
    <row r="304" spans="1:7" x14ac:dyDescent="0.2">
      <c r="A304" s="1"/>
      <c r="B304" s="1"/>
      <c r="C304" s="1"/>
      <c r="D304" s="1"/>
      <c r="E304" s="1"/>
      <c r="F304" s="1"/>
      <c r="G304" s="58"/>
    </row>
    <row r="305" spans="1:7" x14ac:dyDescent="0.2">
      <c r="A305" s="1"/>
      <c r="B305" s="1"/>
      <c r="C305" s="1"/>
      <c r="D305" s="1"/>
      <c r="E305" s="1"/>
      <c r="F305" s="1"/>
      <c r="G305" s="58"/>
    </row>
    <row r="306" spans="1:7" x14ac:dyDescent="0.2">
      <c r="A306" s="1"/>
      <c r="B306" s="1"/>
      <c r="C306" s="1"/>
      <c r="D306" s="1"/>
      <c r="E306" s="1"/>
      <c r="F306" s="1"/>
      <c r="G306" s="58"/>
    </row>
    <row r="307" spans="1:7" x14ac:dyDescent="0.2">
      <c r="A307" s="1"/>
      <c r="B307" s="1"/>
      <c r="C307" s="1"/>
      <c r="D307" s="1"/>
      <c r="E307" s="1"/>
      <c r="F307" s="1"/>
      <c r="G307" s="58"/>
    </row>
    <row r="308" spans="1:7" x14ac:dyDescent="0.2">
      <c r="A308" s="1"/>
      <c r="B308" s="1"/>
      <c r="C308" s="1"/>
      <c r="D308" s="1"/>
      <c r="E308" s="1"/>
      <c r="F308" s="1"/>
      <c r="G308" s="58"/>
    </row>
    <row r="309" spans="1:7" x14ac:dyDescent="0.2">
      <c r="A309" s="1"/>
      <c r="B309" s="1"/>
      <c r="C309" s="1"/>
      <c r="D309" s="1"/>
      <c r="E309" s="1"/>
      <c r="F309" s="1"/>
      <c r="G309" s="58"/>
    </row>
    <row r="310" spans="1:7" x14ac:dyDescent="0.2">
      <c r="A310" s="1"/>
      <c r="B310" s="1"/>
      <c r="C310" s="1"/>
      <c r="D310" s="1"/>
      <c r="E310" s="1"/>
      <c r="F310" s="1"/>
      <c r="G310" s="58"/>
    </row>
    <row r="311" spans="1:7" x14ac:dyDescent="0.2">
      <c r="A311" s="1"/>
      <c r="B311" s="1"/>
      <c r="C311" s="1"/>
      <c r="D311" s="1"/>
      <c r="E311" s="1"/>
      <c r="F311" s="1"/>
      <c r="G311" s="58"/>
    </row>
    <row r="312" spans="1:7" x14ac:dyDescent="0.2">
      <c r="A312" s="1"/>
      <c r="B312" s="1"/>
      <c r="C312" s="1"/>
      <c r="D312" s="1"/>
      <c r="E312" s="1"/>
      <c r="F312" s="1"/>
      <c r="G312" s="58"/>
    </row>
    <row r="313" spans="1:7" x14ac:dyDescent="0.2">
      <c r="A313" s="1"/>
      <c r="B313" s="1"/>
      <c r="C313" s="1"/>
      <c r="D313" s="1"/>
      <c r="E313" s="1"/>
      <c r="F313" s="1"/>
      <c r="G313" s="58"/>
    </row>
    <row r="314" spans="1:7" x14ac:dyDescent="0.2">
      <c r="A314" s="1"/>
      <c r="B314" s="1"/>
      <c r="C314" s="1"/>
      <c r="D314" s="1"/>
      <c r="E314" s="1"/>
      <c r="F314" s="1"/>
      <c r="G314" s="58"/>
    </row>
    <row r="315" spans="1:7" x14ac:dyDescent="0.2">
      <c r="A315" s="1"/>
      <c r="B315" s="1"/>
      <c r="C315" s="1"/>
      <c r="D315" s="1"/>
      <c r="E315" s="1"/>
      <c r="F315" s="1"/>
      <c r="G315" s="58"/>
    </row>
    <row r="316" spans="1:7" x14ac:dyDescent="0.2">
      <c r="A316" s="1"/>
      <c r="B316" s="1"/>
      <c r="C316" s="1"/>
      <c r="D316" s="1"/>
      <c r="E316" s="1"/>
      <c r="F316" s="1"/>
      <c r="G316" s="58"/>
    </row>
    <row r="317" spans="1:7" x14ac:dyDescent="0.2">
      <c r="A317" s="1"/>
      <c r="B317" s="1"/>
      <c r="C317" s="1"/>
      <c r="D317" s="1"/>
      <c r="E317" s="1"/>
      <c r="F317" s="1"/>
      <c r="G317" s="58"/>
    </row>
    <row r="318" spans="1:7" x14ac:dyDescent="0.2">
      <c r="A318" s="1"/>
      <c r="B318" s="1"/>
      <c r="C318" s="1"/>
      <c r="D318" s="1"/>
      <c r="E318" s="1"/>
      <c r="F318" s="1"/>
      <c r="G318" s="58"/>
    </row>
    <row r="319" spans="1:7" x14ac:dyDescent="0.2">
      <c r="A319" s="1"/>
      <c r="B319" s="1"/>
      <c r="C319" s="1"/>
      <c r="D319" s="1"/>
      <c r="E319" s="1"/>
      <c r="F319" s="1"/>
      <c r="G319" s="58"/>
    </row>
    <row r="320" spans="1:7" x14ac:dyDescent="0.2">
      <c r="A320" s="1"/>
      <c r="B320" s="1"/>
      <c r="C320" s="1"/>
      <c r="D320" s="1"/>
      <c r="E320" s="1"/>
      <c r="F320" s="1"/>
      <c r="G320" s="58"/>
    </row>
    <row r="321" spans="1:7" x14ac:dyDescent="0.2">
      <c r="A321" s="1"/>
      <c r="B321" s="1"/>
      <c r="C321" s="1"/>
      <c r="D321" s="1"/>
      <c r="E321" s="1"/>
      <c r="F321" s="1"/>
      <c r="G321" s="58"/>
    </row>
    <row r="322" spans="1:7" x14ac:dyDescent="0.2">
      <c r="A322" s="1"/>
      <c r="B322" s="1"/>
      <c r="C322" s="1"/>
      <c r="D322" s="1"/>
      <c r="E322" s="1"/>
      <c r="F322" s="1"/>
      <c r="G322" s="58"/>
    </row>
    <row r="323" spans="1:7" x14ac:dyDescent="0.2">
      <c r="A323" s="1"/>
      <c r="B323" s="1"/>
      <c r="C323" s="1"/>
      <c r="D323" s="1"/>
      <c r="E323" s="1"/>
      <c r="F323" s="1"/>
      <c r="G323" s="58"/>
    </row>
    <row r="324" spans="1:7" x14ac:dyDescent="0.2">
      <c r="A324" s="1"/>
      <c r="B324" s="1"/>
      <c r="C324" s="1"/>
      <c r="D324" s="1"/>
      <c r="E324" s="1"/>
      <c r="F324" s="1"/>
      <c r="G324" s="58"/>
    </row>
    <row r="325" spans="1:7" x14ac:dyDescent="0.2">
      <c r="A325" s="1"/>
      <c r="B325" s="1"/>
      <c r="C325" s="1"/>
      <c r="D325" s="1"/>
      <c r="E325" s="1"/>
      <c r="F325" s="1"/>
      <c r="G325" s="58"/>
    </row>
    <row r="326" spans="1:7" x14ac:dyDescent="0.2">
      <c r="A326" s="1"/>
      <c r="B326" s="1"/>
      <c r="C326" s="1"/>
      <c r="D326" s="1"/>
      <c r="E326" s="1"/>
      <c r="F326" s="1"/>
      <c r="G326" s="58"/>
    </row>
    <row r="327" spans="1:7" x14ac:dyDescent="0.2">
      <c r="A327" s="1"/>
      <c r="B327" s="1"/>
      <c r="C327" s="1"/>
      <c r="D327" s="1"/>
      <c r="E327" s="1"/>
      <c r="F327" s="1"/>
      <c r="G327" s="58"/>
    </row>
    <row r="328" spans="1:7" x14ac:dyDescent="0.2">
      <c r="A328" s="1"/>
      <c r="B328" s="1"/>
      <c r="C328" s="1"/>
      <c r="D328" s="1"/>
      <c r="E328" s="1"/>
      <c r="F328" s="1"/>
      <c r="G328" s="58"/>
    </row>
    <row r="329" spans="1:7" x14ac:dyDescent="0.2">
      <c r="A329" s="1"/>
      <c r="B329" s="1"/>
      <c r="C329" s="1"/>
      <c r="D329" s="1"/>
      <c r="E329" s="1"/>
      <c r="F329" s="1"/>
      <c r="G329" s="58"/>
    </row>
    <row r="330" spans="1:7" x14ac:dyDescent="0.2">
      <c r="A330" s="1"/>
      <c r="B330" s="1"/>
      <c r="C330" s="1"/>
      <c r="D330" s="1"/>
      <c r="E330" s="1"/>
      <c r="F330" s="1"/>
      <c r="G330" s="58"/>
    </row>
    <row r="331" spans="1:7" x14ac:dyDescent="0.2">
      <c r="A331" s="1"/>
      <c r="B331" s="1"/>
      <c r="C331" s="1"/>
      <c r="D331" s="1"/>
      <c r="E331" s="1"/>
      <c r="F331" s="1"/>
      <c r="G331" s="58"/>
    </row>
    <row r="332" spans="1:7" x14ac:dyDescent="0.2">
      <c r="A332" s="1"/>
      <c r="B332" s="1"/>
      <c r="C332" s="1"/>
      <c r="D332" s="1"/>
      <c r="E332" s="1"/>
      <c r="F332" s="1"/>
      <c r="G332" s="58"/>
    </row>
    <row r="333" spans="1:7" x14ac:dyDescent="0.2">
      <c r="A333" s="1"/>
      <c r="B333" s="1"/>
      <c r="C333" s="1"/>
      <c r="D333" s="1"/>
      <c r="E333" s="1"/>
      <c r="F333" s="1"/>
      <c r="G333" s="58"/>
    </row>
    <row r="334" spans="1:7" x14ac:dyDescent="0.2">
      <c r="A334" s="1"/>
      <c r="B334" s="1"/>
      <c r="C334" s="1"/>
      <c r="D334" s="1"/>
      <c r="E334" s="1"/>
      <c r="F334" s="1"/>
      <c r="G334" s="58"/>
    </row>
    <row r="335" spans="1:7" x14ac:dyDescent="0.2">
      <c r="A335" s="1"/>
      <c r="B335" s="1"/>
      <c r="C335" s="1"/>
      <c r="D335" s="1"/>
      <c r="E335" s="1"/>
      <c r="F335" s="1"/>
      <c r="G335" s="58"/>
    </row>
    <row r="336" spans="1:7" x14ac:dyDescent="0.2">
      <c r="A336" s="1"/>
      <c r="B336" s="1"/>
      <c r="C336" s="1"/>
      <c r="D336" s="1"/>
      <c r="E336" s="1"/>
      <c r="F336" s="1"/>
      <c r="G336" s="58"/>
    </row>
    <row r="337" spans="1:7" x14ac:dyDescent="0.2">
      <c r="A337" s="1"/>
      <c r="B337" s="1"/>
      <c r="C337" s="1"/>
      <c r="D337" s="1"/>
      <c r="E337" s="1"/>
      <c r="F337" s="1"/>
      <c r="G337" s="58"/>
    </row>
    <row r="338" spans="1:7" x14ac:dyDescent="0.2">
      <c r="A338" s="1"/>
      <c r="B338" s="1"/>
      <c r="C338" s="1"/>
      <c r="D338" s="1"/>
      <c r="E338" s="1"/>
      <c r="F338" s="1"/>
      <c r="G338" s="58"/>
    </row>
    <row r="339" spans="1:7" x14ac:dyDescent="0.2">
      <c r="A339" s="1"/>
      <c r="B339" s="1"/>
      <c r="C339" s="1"/>
      <c r="D339" s="1"/>
      <c r="E339" s="1"/>
      <c r="F339" s="1"/>
      <c r="G339" s="58"/>
    </row>
    <row r="340" spans="1:7" x14ac:dyDescent="0.2">
      <c r="A340" s="1"/>
      <c r="B340" s="1"/>
      <c r="C340" s="1"/>
      <c r="D340" s="1"/>
      <c r="E340" s="1"/>
      <c r="F340" s="1"/>
      <c r="G340" s="58"/>
    </row>
    <row r="341" spans="1:7" x14ac:dyDescent="0.2">
      <c r="A341" s="1"/>
      <c r="B341" s="1"/>
      <c r="C341" s="1"/>
      <c r="D341" s="1"/>
      <c r="E341" s="1"/>
      <c r="F341" s="1"/>
      <c r="G341" s="58"/>
    </row>
    <row r="342" spans="1:7" x14ac:dyDescent="0.2">
      <c r="A342" s="1"/>
      <c r="B342" s="1"/>
      <c r="C342" s="1"/>
      <c r="D342" s="1"/>
      <c r="E342" s="1"/>
      <c r="F342" s="1"/>
      <c r="G342" s="58"/>
    </row>
    <row r="343" spans="1:7" x14ac:dyDescent="0.2">
      <c r="A343" s="1"/>
      <c r="B343" s="1"/>
      <c r="C343" s="1"/>
      <c r="D343" s="1"/>
      <c r="E343" s="1"/>
      <c r="F343" s="1"/>
      <c r="G343" s="58"/>
    </row>
    <row r="344" spans="1:7" x14ac:dyDescent="0.2">
      <c r="A344" s="1"/>
      <c r="B344" s="1"/>
      <c r="C344" s="1"/>
      <c r="D344" s="1"/>
      <c r="E344" s="1"/>
      <c r="F344" s="1"/>
      <c r="G344" s="58"/>
    </row>
    <row r="345" spans="1:7" x14ac:dyDescent="0.2">
      <c r="A345" s="1"/>
      <c r="B345" s="1"/>
      <c r="C345" s="1"/>
      <c r="D345" s="1"/>
      <c r="E345" s="1"/>
      <c r="F345" s="1"/>
      <c r="G345" s="58"/>
    </row>
    <row r="346" spans="1:7" x14ac:dyDescent="0.2">
      <c r="A346" s="1"/>
      <c r="B346" s="1"/>
      <c r="C346" s="1"/>
      <c r="D346" s="1"/>
      <c r="E346" s="1"/>
      <c r="F346" s="1"/>
      <c r="G346" s="58"/>
    </row>
    <row r="347" spans="1:7" x14ac:dyDescent="0.2">
      <c r="A347" s="1"/>
      <c r="B347" s="1"/>
      <c r="C347" s="1"/>
      <c r="D347" s="1"/>
      <c r="E347" s="1"/>
      <c r="F347" s="1"/>
      <c r="G347" s="58"/>
    </row>
    <row r="348" spans="1:7" x14ac:dyDescent="0.2">
      <c r="A348" s="1"/>
      <c r="B348" s="1"/>
      <c r="C348" s="1"/>
      <c r="D348" s="1"/>
      <c r="E348" s="1"/>
      <c r="F348" s="1"/>
      <c r="G348" s="58"/>
    </row>
    <row r="349" spans="1:7" x14ac:dyDescent="0.2">
      <c r="A349" s="1"/>
      <c r="B349" s="1"/>
      <c r="C349" s="1"/>
      <c r="D349" s="1"/>
      <c r="E349" s="1"/>
      <c r="F349" s="1"/>
      <c r="G349" s="58"/>
    </row>
    <row r="350" spans="1:7" x14ac:dyDescent="0.2">
      <c r="A350" s="1"/>
      <c r="B350" s="1"/>
      <c r="C350" s="1"/>
      <c r="D350" s="1"/>
      <c r="E350" s="1"/>
      <c r="F350" s="1"/>
      <c r="G350" s="58"/>
    </row>
    <row r="351" spans="1:7" x14ac:dyDescent="0.2">
      <c r="A351" s="1"/>
      <c r="B351" s="1"/>
      <c r="C351" s="1"/>
      <c r="D351" s="1"/>
      <c r="E351" s="1"/>
      <c r="F351" s="1"/>
      <c r="G351" s="58"/>
    </row>
    <row r="352" spans="1:7" x14ac:dyDescent="0.2">
      <c r="A352" s="1"/>
      <c r="B352" s="1"/>
      <c r="C352" s="1"/>
      <c r="D352" s="1"/>
      <c r="E352" s="1"/>
      <c r="F352" s="1"/>
      <c r="G352" s="58"/>
    </row>
    <row r="353" spans="1:7" x14ac:dyDescent="0.2">
      <c r="A353" s="1"/>
      <c r="B353" s="1"/>
      <c r="C353" s="1"/>
      <c r="D353" s="1"/>
      <c r="E353" s="1"/>
      <c r="F353" s="1"/>
      <c r="G353" s="58"/>
    </row>
    <row r="354" spans="1:7" x14ac:dyDescent="0.2">
      <c r="A354" s="1"/>
      <c r="B354" s="1"/>
      <c r="C354" s="1"/>
      <c r="D354" s="1"/>
      <c r="E354" s="1"/>
      <c r="F354" s="1"/>
      <c r="G354" s="58"/>
    </row>
    <row r="355" spans="1:7" x14ac:dyDescent="0.2">
      <c r="A355" s="1"/>
      <c r="B355" s="1"/>
      <c r="C355" s="1"/>
      <c r="D355" s="1"/>
      <c r="E355" s="1"/>
      <c r="F355" s="1"/>
      <c r="G355" s="58"/>
    </row>
    <row r="356" spans="1:7" x14ac:dyDescent="0.2">
      <c r="A356" s="1"/>
      <c r="B356" s="1"/>
      <c r="C356" s="1"/>
      <c r="D356" s="1"/>
      <c r="E356" s="1"/>
      <c r="F356" s="1"/>
      <c r="G356" s="58"/>
    </row>
    <row r="357" spans="1:7" x14ac:dyDescent="0.2">
      <c r="A357" s="1"/>
      <c r="B357" s="1"/>
      <c r="C357" s="1"/>
      <c r="D357" s="1"/>
      <c r="E357" s="1"/>
      <c r="F357" s="1"/>
      <c r="G357" s="58"/>
    </row>
    <row r="358" spans="1:7" x14ac:dyDescent="0.2">
      <c r="A358" s="1"/>
      <c r="B358" s="1"/>
      <c r="C358" s="1"/>
      <c r="D358" s="1"/>
      <c r="E358" s="1"/>
      <c r="F358" s="1"/>
      <c r="G358" s="58"/>
    </row>
    <row r="359" spans="1:7" x14ac:dyDescent="0.2">
      <c r="A359" s="1"/>
      <c r="B359" s="1"/>
      <c r="C359" s="1"/>
      <c r="D359" s="1"/>
      <c r="E359" s="1"/>
      <c r="F359" s="1"/>
      <c r="G359" s="58"/>
    </row>
    <row r="360" spans="1:7" x14ac:dyDescent="0.2">
      <c r="A360" s="1"/>
      <c r="B360" s="1"/>
      <c r="C360" s="1"/>
      <c r="D360" s="1"/>
      <c r="E360" s="1"/>
      <c r="F360" s="1"/>
      <c r="G360" s="58"/>
    </row>
    <row r="361" spans="1:7" x14ac:dyDescent="0.2">
      <c r="A361" s="1"/>
      <c r="B361" s="1"/>
      <c r="C361" s="1"/>
      <c r="D361" s="1"/>
      <c r="E361" s="1"/>
      <c r="F361" s="1"/>
      <c r="G361" s="58"/>
    </row>
    <row r="362" spans="1:7" x14ac:dyDescent="0.2">
      <c r="A362" s="1"/>
      <c r="B362" s="1"/>
      <c r="C362" s="1"/>
      <c r="D362" s="1"/>
      <c r="E362" s="1"/>
      <c r="F362" s="1"/>
      <c r="G362" s="58"/>
    </row>
    <row r="363" spans="1:7" x14ac:dyDescent="0.2">
      <c r="A363" s="1"/>
      <c r="B363" s="1"/>
      <c r="C363" s="1"/>
      <c r="D363" s="1"/>
      <c r="E363" s="1"/>
      <c r="F363" s="1"/>
      <c r="G363" s="58"/>
    </row>
    <row r="364" spans="1:7" x14ac:dyDescent="0.2">
      <c r="A364" s="1"/>
      <c r="B364" s="1"/>
      <c r="C364" s="1"/>
      <c r="D364" s="1"/>
      <c r="E364" s="1"/>
      <c r="F364" s="1"/>
      <c r="G364" s="58"/>
    </row>
    <row r="365" spans="1:7" x14ac:dyDescent="0.2">
      <c r="A365" s="1"/>
      <c r="B365" s="1"/>
      <c r="C365" s="1"/>
      <c r="D365" s="1"/>
      <c r="E365" s="1"/>
      <c r="F365" s="1"/>
      <c r="G365" s="58"/>
    </row>
    <row r="366" spans="1:7" x14ac:dyDescent="0.2">
      <c r="A366" s="1"/>
      <c r="B366" s="1"/>
      <c r="C366" s="1"/>
      <c r="D366" s="1"/>
      <c r="E366" s="1"/>
      <c r="F366" s="1"/>
      <c r="G366" s="58"/>
    </row>
    <row r="367" spans="1:7" x14ac:dyDescent="0.2">
      <c r="A367" s="1"/>
      <c r="B367" s="1"/>
      <c r="C367" s="1"/>
      <c r="D367" s="1"/>
      <c r="E367" s="1"/>
      <c r="F367" s="1"/>
      <c r="G367" s="58"/>
    </row>
    <row r="368" spans="1:7" x14ac:dyDescent="0.2">
      <c r="A368" s="1"/>
      <c r="B368" s="1"/>
      <c r="C368" s="1"/>
      <c r="D368" s="1"/>
      <c r="E368" s="1"/>
      <c r="F368" s="1"/>
      <c r="G368" s="58"/>
    </row>
    <row r="369" spans="1:7" x14ac:dyDescent="0.2">
      <c r="A369" s="1"/>
      <c r="B369" s="1"/>
      <c r="C369" s="1"/>
      <c r="D369" s="1"/>
      <c r="E369" s="1"/>
      <c r="F369" s="1"/>
      <c r="G369" s="58"/>
    </row>
    <row r="370" spans="1:7" x14ac:dyDescent="0.2">
      <c r="A370" s="1"/>
      <c r="B370" s="1"/>
      <c r="C370" s="1"/>
      <c r="D370" s="1"/>
      <c r="E370" s="1"/>
      <c r="F370" s="1"/>
      <c r="G370" s="58"/>
    </row>
    <row r="371" spans="1:7" x14ac:dyDescent="0.2">
      <c r="A371" s="1"/>
      <c r="B371" s="1"/>
      <c r="C371" s="1"/>
      <c r="D371" s="1"/>
      <c r="E371" s="1"/>
      <c r="F371" s="1"/>
      <c r="G371" s="58"/>
    </row>
    <row r="372" spans="1:7" x14ac:dyDescent="0.2">
      <c r="A372" s="1"/>
      <c r="B372" s="1"/>
      <c r="C372" s="1"/>
      <c r="D372" s="1"/>
      <c r="E372" s="1"/>
      <c r="F372" s="1"/>
      <c r="G372" s="58"/>
    </row>
    <row r="373" spans="1:7" x14ac:dyDescent="0.2">
      <c r="A373" s="1"/>
      <c r="B373" s="1"/>
      <c r="C373" s="1"/>
      <c r="D373" s="1"/>
      <c r="E373" s="1"/>
      <c r="F373" s="1"/>
      <c r="G373" s="58"/>
    </row>
    <row r="374" spans="1:7" x14ac:dyDescent="0.2">
      <c r="A374" s="1"/>
      <c r="B374" s="1"/>
      <c r="C374" s="1"/>
      <c r="D374" s="1"/>
      <c r="E374" s="1"/>
      <c r="F374" s="1"/>
      <c r="G374" s="58"/>
    </row>
    <row r="375" spans="1:7" x14ac:dyDescent="0.2">
      <c r="A375" s="1"/>
      <c r="B375" s="1"/>
      <c r="C375" s="1"/>
      <c r="D375" s="1"/>
      <c r="E375" s="1"/>
      <c r="F375" s="1"/>
      <c r="G375" s="58"/>
    </row>
    <row r="376" spans="1:7" x14ac:dyDescent="0.2">
      <c r="A376" s="1"/>
      <c r="B376" s="1"/>
      <c r="C376" s="1"/>
      <c r="D376" s="1"/>
      <c r="E376" s="1"/>
      <c r="F376" s="1"/>
      <c r="G376" s="58"/>
    </row>
    <row r="377" spans="1:7" x14ac:dyDescent="0.2">
      <c r="A377" s="1"/>
      <c r="B377" s="1"/>
      <c r="C377" s="1"/>
      <c r="D377" s="1"/>
      <c r="E377" s="1"/>
      <c r="F377" s="1"/>
      <c r="G377" s="58"/>
    </row>
    <row r="378" spans="1:7" x14ac:dyDescent="0.2">
      <c r="A378" s="1"/>
      <c r="B378" s="1"/>
      <c r="C378" s="1"/>
      <c r="D378" s="1"/>
      <c r="E378" s="1"/>
      <c r="F378" s="1"/>
      <c r="G378" s="58"/>
    </row>
    <row r="379" spans="1:7" x14ac:dyDescent="0.2">
      <c r="A379" s="1"/>
      <c r="B379" s="1"/>
      <c r="C379" s="1"/>
      <c r="D379" s="1"/>
      <c r="E379" s="1"/>
      <c r="F379" s="1"/>
      <c r="G379" s="58"/>
    </row>
    <row r="380" spans="1:7" x14ac:dyDescent="0.2">
      <c r="A380" s="1"/>
      <c r="B380" s="1"/>
      <c r="C380" s="1"/>
      <c r="D380" s="1"/>
      <c r="E380" s="1"/>
      <c r="F380" s="1"/>
      <c r="G380" s="58"/>
    </row>
    <row r="381" spans="1:7" x14ac:dyDescent="0.2">
      <c r="A381" s="1"/>
      <c r="B381" s="1"/>
      <c r="C381" s="1"/>
      <c r="D381" s="1"/>
      <c r="E381" s="1"/>
      <c r="F381" s="1"/>
      <c r="G381" s="58"/>
    </row>
    <row r="382" spans="1:7" x14ac:dyDescent="0.2">
      <c r="A382" s="1"/>
      <c r="B382" s="1"/>
      <c r="C382" s="1"/>
      <c r="D382" s="1"/>
      <c r="E382" s="1"/>
      <c r="F382" s="1"/>
      <c r="G382" s="58"/>
    </row>
    <row r="383" spans="1:7" x14ac:dyDescent="0.2">
      <c r="A383" s="1"/>
      <c r="B383" s="1"/>
      <c r="C383" s="1"/>
      <c r="D383" s="1"/>
      <c r="E383" s="1"/>
      <c r="F383" s="1"/>
      <c r="G383" s="58"/>
    </row>
    <row r="384" spans="1:7" x14ac:dyDescent="0.2">
      <c r="A384" s="1"/>
      <c r="B384" s="1"/>
      <c r="C384" s="1"/>
      <c r="D384" s="1"/>
      <c r="E384" s="1"/>
      <c r="F384" s="1"/>
      <c r="G384" s="58"/>
    </row>
    <row r="385" spans="1:7" x14ac:dyDescent="0.2">
      <c r="A385" s="1"/>
      <c r="B385" s="1"/>
      <c r="C385" s="1"/>
      <c r="D385" s="1"/>
      <c r="E385" s="1"/>
      <c r="F385" s="1"/>
      <c r="G385" s="58"/>
    </row>
    <row r="386" spans="1:7" x14ac:dyDescent="0.2">
      <c r="A386" s="1"/>
      <c r="B386" s="1"/>
      <c r="C386" s="1"/>
      <c r="D386" s="1"/>
      <c r="E386" s="1"/>
      <c r="F386" s="1"/>
      <c r="G386" s="58"/>
    </row>
    <row r="387" spans="1:7" x14ac:dyDescent="0.2">
      <c r="A387" s="1"/>
      <c r="B387" s="1"/>
      <c r="C387" s="1"/>
      <c r="D387" s="1"/>
      <c r="E387" s="1"/>
      <c r="F387" s="1"/>
      <c r="G387" s="58"/>
    </row>
    <row r="388" spans="1:7" x14ac:dyDescent="0.2">
      <c r="A388" s="1"/>
      <c r="B388" s="1"/>
      <c r="C388" s="1"/>
      <c r="D388" s="1"/>
      <c r="E388" s="1"/>
      <c r="F388" s="1"/>
      <c r="G388" s="58"/>
    </row>
    <row r="389" spans="1:7" x14ac:dyDescent="0.2">
      <c r="A389" s="1"/>
      <c r="B389" s="1"/>
      <c r="C389" s="1"/>
      <c r="D389" s="1"/>
      <c r="E389" s="1"/>
      <c r="F389" s="1"/>
      <c r="G389" s="58"/>
    </row>
    <row r="390" spans="1:7" x14ac:dyDescent="0.2">
      <c r="A390" s="1"/>
      <c r="B390" s="1"/>
      <c r="C390" s="1"/>
      <c r="D390" s="1"/>
      <c r="E390" s="1"/>
      <c r="F390" s="1"/>
      <c r="G390" s="58"/>
    </row>
    <row r="391" spans="1:7" x14ac:dyDescent="0.2">
      <c r="A391" s="1"/>
      <c r="B391" s="1"/>
      <c r="C391" s="1"/>
      <c r="D391" s="1"/>
      <c r="E391" s="1"/>
      <c r="F391" s="1"/>
      <c r="G391" s="58"/>
    </row>
    <row r="392" spans="1:7" x14ac:dyDescent="0.2">
      <c r="A392" s="1"/>
      <c r="B392" s="1"/>
      <c r="C392" s="1"/>
      <c r="D392" s="1"/>
      <c r="E392" s="1"/>
      <c r="F392" s="1"/>
      <c r="G392" s="58"/>
    </row>
    <row r="393" spans="1:7" x14ac:dyDescent="0.2">
      <c r="A393" s="1"/>
      <c r="B393" s="1"/>
      <c r="C393" s="1"/>
      <c r="D393" s="1"/>
      <c r="E393" s="1"/>
      <c r="F393" s="1"/>
      <c r="G393" s="58"/>
    </row>
    <row r="394" spans="1:7" x14ac:dyDescent="0.2">
      <c r="A394" s="1"/>
      <c r="B394" s="1"/>
      <c r="C394" s="1"/>
      <c r="D394" s="1"/>
      <c r="E394" s="1"/>
      <c r="F394" s="1"/>
      <c r="G394" s="58"/>
    </row>
    <row r="395" spans="1:7" x14ac:dyDescent="0.2">
      <c r="A395" s="1"/>
      <c r="B395" s="1"/>
      <c r="C395" s="1"/>
      <c r="D395" s="1"/>
      <c r="E395" s="1"/>
      <c r="F395" s="1"/>
      <c r="G395" s="58"/>
    </row>
    <row r="396" spans="1:7" x14ac:dyDescent="0.2">
      <c r="A396" s="1"/>
      <c r="B396" s="1"/>
      <c r="C396" s="1"/>
      <c r="D396" s="1"/>
      <c r="E396" s="1"/>
      <c r="F396" s="1"/>
      <c r="G396" s="58"/>
    </row>
    <row r="397" spans="1:7" x14ac:dyDescent="0.2">
      <c r="A397" s="1"/>
      <c r="B397" s="1"/>
      <c r="C397" s="1"/>
      <c r="D397" s="1"/>
      <c r="E397" s="1"/>
      <c r="F397" s="1"/>
      <c r="G397" s="58"/>
    </row>
    <row r="398" spans="1:7" x14ac:dyDescent="0.2">
      <c r="A398" s="1"/>
      <c r="B398" s="1"/>
      <c r="C398" s="1"/>
      <c r="D398" s="1"/>
      <c r="E398" s="1"/>
      <c r="F398" s="1"/>
      <c r="G398" s="58"/>
    </row>
    <row r="399" spans="1:7" x14ac:dyDescent="0.2">
      <c r="A399" s="1"/>
      <c r="B399" s="1"/>
      <c r="C399" s="1"/>
      <c r="D399" s="1"/>
      <c r="E399" s="1"/>
      <c r="F399" s="1"/>
      <c r="G399" s="58"/>
    </row>
    <row r="400" spans="1:7" x14ac:dyDescent="0.2">
      <c r="A400" s="1"/>
      <c r="B400" s="1"/>
      <c r="C400" s="1"/>
      <c r="D400" s="1"/>
      <c r="E400" s="1"/>
      <c r="F400" s="1"/>
      <c r="G400" s="58"/>
    </row>
    <row r="401" spans="1:7" x14ac:dyDescent="0.2">
      <c r="A401" s="1"/>
      <c r="B401" s="1"/>
      <c r="C401" s="1"/>
      <c r="D401" s="1"/>
      <c r="E401" s="1"/>
      <c r="F401" s="1"/>
      <c r="G401" s="58"/>
    </row>
    <row r="402" spans="1:7" x14ac:dyDescent="0.2">
      <c r="A402" s="1"/>
      <c r="B402" s="1"/>
      <c r="C402" s="1"/>
      <c r="D402" s="1"/>
      <c r="E402" s="1"/>
      <c r="F402" s="1"/>
      <c r="G402" s="58"/>
    </row>
    <row r="403" spans="1:7" x14ac:dyDescent="0.2">
      <c r="A403" s="1"/>
      <c r="B403" s="1"/>
      <c r="C403" s="1"/>
      <c r="D403" s="1"/>
      <c r="E403" s="1"/>
      <c r="F403" s="1"/>
      <c r="G403" s="58"/>
    </row>
    <row r="404" spans="1:7" x14ac:dyDescent="0.2">
      <c r="A404" s="1"/>
      <c r="B404" s="1"/>
      <c r="C404" s="1"/>
      <c r="D404" s="1"/>
      <c r="E404" s="1"/>
      <c r="F404" s="1"/>
      <c r="G404" s="58"/>
    </row>
    <row r="405" spans="1:7" x14ac:dyDescent="0.2">
      <c r="A405" s="1"/>
      <c r="B405" s="1"/>
      <c r="C405" s="1"/>
      <c r="D405" s="1"/>
      <c r="E405" s="1"/>
      <c r="F405" s="1"/>
      <c r="G405" s="58"/>
    </row>
    <row r="406" spans="1:7" x14ac:dyDescent="0.2">
      <c r="A406" s="1"/>
      <c r="B406" s="1"/>
      <c r="C406" s="1"/>
      <c r="D406" s="1"/>
      <c r="E406" s="1"/>
      <c r="F406" s="1"/>
      <c r="G406" s="58"/>
    </row>
    <row r="407" spans="1:7" x14ac:dyDescent="0.2">
      <c r="A407" s="1"/>
      <c r="B407" s="1"/>
      <c r="C407" s="1"/>
      <c r="D407" s="1"/>
      <c r="E407" s="1"/>
      <c r="F407" s="1"/>
      <c r="G407" s="58"/>
    </row>
    <row r="408" spans="1:7" x14ac:dyDescent="0.2">
      <c r="A408" s="1"/>
      <c r="B408" s="1"/>
      <c r="C408" s="1"/>
      <c r="D408" s="1"/>
      <c r="E408" s="1"/>
      <c r="F408" s="1"/>
      <c r="G408" s="58"/>
    </row>
    <row r="409" spans="1:7" x14ac:dyDescent="0.2">
      <c r="A409" s="1"/>
      <c r="B409" s="1"/>
      <c r="C409" s="1"/>
      <c r="D409" s="1"/>
      <c r="E409" s="1"/>
      <c r="F409" s="1"/>
      <c r="G409" s="58"/>
    </row>
    <row r="410" spans="1:7" x14ac:dyDescent="0.2">
      <c r="A410" s="1"/>
      <c r="B410" s="1"/>
      <c r="C410" s="1"/>
      <c r="D410" s="1"/>
      <c r="E410" s="1"/>
      <c r="F410" s="1"/>
      <c r="G410" s="58"/>
    </row>
    <row r="411" spans="1:7" x14ac:dyDescent="0.2">
      <c r="A411" s="1"/>
      <c r="B411" s="1"/>
      <c r="C411" s="1"/>
      <c r="D411" s="1"/>
      <c r="E411" s="1"/>
      <c r="F411" s="1"/>
      <c r="G411" s="58"/>
    </row>
    <row r="412" spans="1:7" x14ac:dyDescent="0.2">
      <c r="A412" s="1"/>
      <c r="B412" s="1"/>
      <c r="C412" s="1"/>
      <c r="D412" s="1"/>
      <c r="E412" s="1"/>
      <c r="F412" s="1"/>
      <c r="G412" s="58"/>
    </row>
    <row r="413" spans="1:7" x14ac:dyDescent="0.2">
      <c r="A413" s="1"/>
      <c r="B413" s="1"/>
      <c r="C413" s="1"/>
      <c r="D413" s="1"/>
      <c r="E413" s="1"/>
      <c r="F413" s="1"/>
      <c r="G413" s="58"/>
    </row>
    <row r="414" spans="1:7" x14ac:dyDescent="0.2">
      <c r="A414" s="1"/>
      <c r="B414" s="1"/>
      <c r="C414" s="1"/>
      <c r="D414" s="1"/>
      <c r="E414" s="1"/>
      <c r="F414" s="1"/>
      <c r="G414" s="58"/>
    </row>
    <row r="415" spans="1:7" x14ac:dyDescent="0.2">
      <c r="A415" s="1"/>
      <c r="B415" s="1"/>
      <c r="C415" s="1"/>
      <c r="D415" s="1"/>
      <c r="E415" s="1"/>
      <c r="F415" s="1"/>
      <c r="G415" s="58"/>
    </row>
    <row r="416" spans="1:7" x14ac:dyDescent="0.2">
      <c r="A416" s="1"/>
      <c r="B416" s="1"/>
      <c r="C416" s="1"/>
      <c r="D416" s="1"/>
      <c r="E416" s="1"/>
      <c r="F416" s="1"/>
      <c r="G416" s="58"/>
    </row>
    <row r="417" spans="1:7" x14ac:dyDescent="0.2">
      <c r="A417" s="1"/>
      <c r="B417" s="1"/>
      <c r="C417" s="1"/>
      <c r="D417" s="1"/>
      <c r="E417" s="1"/>
      <c r="F417" s="1"/>
      <c r="G417" s="58"/>
    </row>
    <row r="418" spans="1:7" x14ac:dyDescent="0.2">
      <c r="A418" s="1"/>
      <c r="B418" s="1"/>
      <c r="C418" s="1"/>
      <c r="D418" s="1"/>
      <c r="E418" s="1"/>
      <c r="F418" s="1"/>
      <c r="G418" s="58"/>
    </row>
    <row r="419" spans="1:7" x14ac:dyDescent="0.2">
      <c r="A419" s="1"/>
      <c r="B419" s="1"/>
      <c r="C419" s="1"/>
      <c r="D419" s="1"/>
      <c r="E419" s="1"/>
      <c r="F419" s="1"/>
      <c r="G419" s="58"/>
    </row>
    <row r="420" spans="1:7" x14ac:dyDescent="0.2">
      <c r="A420" s="1"/>
      <c r="B420" s="1"/>
      <c r="C420" s="1"/>
      <c r="D420" s="1"/>
      <c r="E420" s="1"/>
      <c r="F420" s="1"/>
      <c r="G420" s="58"/>
    </row>
    <row r="421" spans="1:7" x14ac:dyDescent="0.2">
      <c r="A421" s="1"/>
      <c r="B421" s="1"/>
      <c r="C421" s="1"/>
      <c r="D421" s="1"/>
      <c r="E421" s="1"/>
      <c r="F421" s="1"/>
      <c r="G421" s="58"/>
    </row>
    <row r="422" spans="1:7" x14ac:dyDescent="0.2">
      <c r="A422" s="1"/>
      <c r="B422" s="1"/>
      <c r="C422" s="1"/>
      <c r="D422" s="1"/>
      <c r="E422" s="1"/>
      <c r="F422" s="1"/>
      <c r="G422" s="58"/>
    </row>
    <row r="423" spans="1:7" x14ac:dyDescent="0.2">
      <c r="A423" s="1"/>
      <c r="B423" s="1"/>
      <c r="C423" s="1"/>
      <c r="D423" s="1"/>
      <c r="E423" s="1"/>
      <c r="F423" s="1"/>
      <c r="G423" s="58"/>
    </row>
    <row r="424" spans="1:7" x14ac:dyDescent="0.2">
      <c r="A424" s="1"/>
      <c r="B424" s="1"/>
      <c r="C424" s="1"/>
      <c r="D424" s="1"/>
      <c r="E424" s="1"/>
      <c r="F424" s="1"/>
      <c r="G424" s="58"/>
    </row>
    <row r="425" spans="1:7" x14ac:dyDescent="0.2">
      <c r="A425" s="1"/>
      <c r="B425" s="1"/>
      <c r="C425" s="1"/>
      <c r="D425" s="1"/>
      <c r="E425" s="1"/>
      <c r="F425" s="1"/>
      <c r="G425" s="58"/>
    </row>
    <row r="426" spans="1:7" x14ac:dyDescent="0.2">
      <c r="A426" s="1"/>
      <c r="B426" s="1"/>
      <c r="C426" s="1"/>
      <c r="D426" s="1"/>
      <c r="E426" s="1"/>
      <c r="F426" s="1"/>
      <c r="G426" s="58"/>
    </row>
    <row r="427" spans="1:7" x14ac:dyDescent="0.2">
      <c r="A427" s="1"/>
      <c r="B427" s="1"/>
      <c r="C427" s="1"/>
      <c r="D427" s="1"/>
      <c r="E427" s="1"/>
      <c r="F427" s="1"/>
      <c r="G427" s="58"/>
    </row>
    <row r="428" spans="1:7" x14ac:dyDescent="0.2">
      <c r="A428" s="1"/>
      <c r="B428" s="1"/>
      <c r="C428" s="1"/>
      <c r="D428" s="1"/>
      <c r="E428" s="1"/>
      <c r="F428" s="1"/>
      <c r="G428" s="58"/>
    </row>
    <row r="429" spans="1:7" x14ac:dyDescent="0.2">
      <c r="A429" s="1"/>
      <c r="B429" s="1"/>
      <c r="C429" s="1"/>
      <c r="D429" s="1"/>
      <c r="E429" s="1"/>
      <c r="F429" s="1"/>
      <c r="G429" s="58"/>
    </row>
    <row r="430" spans="1:7" x14ac:dyDescent="0.2">
      <c r="A430" s="1"/>
      <c r="B430" s="1"/>
      <c r="C430" s="1"/>
      <c r="D430" s="1"/>
      <c r="E430" s="1"/>
      <c r="F430" s="1"/>
      <c r="G430" s="58"/>
    </row>
    <row r="431" spans="1:7" x14ac:dyDescent="0.2">
      <c r="A431" s="1"/>
      <c r="B431" s="1"/>
      <c r="C431" s="1"/>
      <c r="D431" s="1"/>
      <c r="E431" s="1"/>
      <c r="F431" s="1"/>
      <c r="G431" s="58"/>
    </row>
    <row r="432" spans="1:7" x14ac:dyDescent="0.2">
      <c r="A432" s="1"/>
      <c r="B432" s="1"/>
      <c r="C432" s="1"/>
      <c r="D432" s="1"/>
      <c r="E432" s="1"/>
      <c r="F432" s="1"/>
      <c r="G432" s="58"/>
    </row>
    <row r="433" spans="1:7" x14ac:dyDescent="0.2">
      <c r="A433" s="1"/>
      <c r="B433" s="1"/>
      <c r="C433" s="1"/>
      <c r="D433" s="1"/>
      <c r="E433" s="1"/>
      <c r="F433" s="1"/>
      <c r="G433" s="58"/>
    </row>
    <row r="434" spans="1:7" x14ac:dyDescent="0.2">
      <c r="A434" s="1"/>
      <c r="B434" s="1"/>
      <c r="C434" s="1"/>
      <c r="D434" s="1"/>
      <c r="E434" s="1"/>
      <c r="F434" s="1"/>
      <c r="G434" s="58"/>
    </row>
    <row r="435" spans="1:7" x14ac:dyDescent="0.2">
      <c r="A435" s="1"/>
      <c r="B435" s="1"/>
      <c r="C435" s="1"/>
      <c r="D435" s="1"/>
      <c r="E435" s="1"/>
      <c r="F435" s="1"/>
      <c r="G435" s="58"/>
    </row>
    <row r="436" spans="1:7" x14ac:dyDescent="0.2">
      <c r="A436" s="1"/>
      <c r="B436" s="1"/>
      <c r="C436" s="1"/>
      <c r="D436" s="1"/>
      <c r="E436" s="1"/>
      <c r="F436" s="1"/>
      <c r="G436" s="58"/>
    </row>
    <row r="437" spans="1:7" x14ac:dyDescent="0.2">
      <c r="A437" s="1"/>
      <c r="B437" s="1"/>
      <c r="C437" s="1"/>
      <c r="D437" s="1"/>
      <c r="E437" s="1"/>
      <c r="F437" s="1"/>
      <c r="G437" s="58"/>
    </row>
    <row r="438" spans="1:7" x14ac:dyDescent="0.2">
      <c r="A438" s="1"/>
      <c r="B438" s="1"/>
      <c r="C438" s="1"/>
      <c r="D438" s="1"/>
      <c r="E438" s="1"/>
      <c r="F438" s="1"/>
      <c r="G438" s="58"/>
    </row>
    <row r="439" spans="1:7" x14ac:dyDescent="0.2">
      <c r="A439" s="1"/>
      <c r="B439" s="1"/>
      <c r="C439" s="1"/>
      <c r="D439" s="1"/>
      <c r="E439" s="1"/>
      <c r="F439" s="1"/>
      <c r="G439" s="58"/>
    </row>
    <row r="440" spans="1:7" x14ac:dyDescent="0.2">
      <c r="A440" s="1"/>
      <c r="B440" s="1"/>
      <c r="C440" s="1"/>
      <c r="D440" s="1"/>
      <c r="E440" s="1"/>
      <c r="F440" s="1"/>
      <c r="G440" s="58"/>
    </row>
    <row r="441" spans="1:7" x14ac:dyDescent="0.2">
      <c r="A441" s="1"/>
      <c r="B441" s="1"/>
      <c r="C441" s="1"/>
      <c r="D441" s="1"/>
      <c r="E441" s="1"/>
      <c r="F441" s="1"/>
      <c r="G441" s="58"/>
    </row>
    <row r="442" spans="1:7" x14ac:dyDescent="0.2">
      <c r="A442" s="1"/>
      <c r="B442" s="1"/>
      <c r="C442" s="1"/>
      <c r="D442" s="1"/>
      <c r="E442" s="1"/>
      <c r="F442" s="1"/>
      <c r="G442" s="58"/>
    </row>
    <row r="443" spans="1:7" x14ac:dyDescent="0.2">
      <c r="A443" s="1"/>
      <c r="B443" s="1"/>
      <c r="C443" s="1"/>
      <c r="D443" s="1"/>
      <c r="E443" s="1"/>
      <c r="F443" s="1"/>
      <c r="G443" s="58"/>
    </row>
    <row r="444" spans="1:7" x14ac:dyDescent="0.2">
      <c r="A444" s="1"/>
      <c r="B444" s="1"/>
      <c r="C444" s="1"/>
      <c r="D444" s="1"/>
      <c r="E444" s="1"/>
      <c r="F444" s="1"/>
      <c r="G444" s="58"/>
    </row>
    <row r="445" spans="1:7" x14ac:dyDescent="0.2">
      <c r="A445" s="1"/>
      <c r="B445" s="1"/>
      <c r="C445" s="1"/>
      <c r="D445" s="1"/>
      <c r="E445" s="1"/>
      <c r="F445" s="1"/>
      <c r="G445" s="58"/>
    </row>
    <row r="446" spans="1:7" x14ac:dyDescent="0.2">
      <c r="A446" s="1"/>
      <c r="B446" s="1"/>
      <c r="C446" s="1"/>
      <c r="D446" s="1"/>
      <c r="E446" s="1"/>
      <c r="F446" s="1"/>
      <c r="G446" s="58"/>
    </row>
    <row r="447" spans="1:7" x14ac:dyDescent="0.2">
      <c r="A447" s="1"/>
      <c r="B447" s="1"/>
      <c r="C447" s="1"/>
      <c r="D447" s="1"/>
      <c r="E447" s="1"/>
      <c r="F447" s="1"/>
      <c r="G447" s="58"/>
    </row>
    <row r="448" spans="1:7" x14ac:dyDescent="0.2">
      <c r="A448" s="1"/>
      <c r="B448" s="1"/>
      <c r="C448" s="1"/>
      <c r="D448" s="1"/>
      <c r="E448" s="1"/>
      <c r="F448" s="1"/>
      <c r="G448" s="58"/>
    </row>
    <row r="449" spans="1:7" x14ac:dyDescent="0.2">
      <c r="A449" s="1"/>
      <c r="B449" s="1"/>
      <c r="C449" s="1"/>
      <c r="D449" s="1"/>
      <c r="E449" s="1"/>
      <c r="F449" s="1"/>
      <c r="G449" s="58"/>
    </row>
    <row r="450" spans="1:7" x14ac:dyDescent="0.2">
      <c r="A450" s="1"/>
      <c r="B450" s="1"/>
      <c r="C450" s="1"/>
      <c r="D450" s="1"/>
      <c r="E450" s="1"/>
      <c r="F450" s="1"/>
      <c r="G450" s="58"/>
    </row>
    <row r="451" spans="1:7" x14ac:dyDescent="0.2">
      <c r="A451" s="1"/>
      <c r="B451" s="1"/>
      <c r="C451" s="1"/>
      <c r="D451" s="1"/>
      <c r="E451" s="1"/>
      <c r="F451" s="1"/>
      <c r="G451" s="58"/>
    </row>
    <row r="452" spans="1:7" x14ac:dyDescent="0.2">
      <c r="A452" s="1"/>
      <c r="B452" s="1"/>
      <c r="C452" s="1"/>
      <c r="D452" s="1"/>
      <c r="E452" s="1"/>
      <c r="F452" s="1"/>
      <c r="G452" s="58"/>
    </row>
    <row r="453" spans="1:7" x14ac:dyDescent="0.2">
      <c r="A453" s="1"/>
      <c r="B453" s="1"/>
      <c r="C453" s="1"/>
      <c r="D453" s="1"/>
      <c r="E453" s="1"/>
      <c r="F453" s="1"/>
      <c r="G453" s="58"/>
    </row>
    <row r="454" spans="1:7" x14ac:dyDescent="0.2">
      <c r="A454" s="1"/>
      <c r="B454" s="1"/>
      <c r="C454" s="1"/>
      <c r="D454" s="1"/>
      <c r="E454" s="1"/>
      <c r="F454" s="1"/>
      <c r="G454" s="58"/>
    </row>
    <row r="455" spans="1:7" x14ac:dyDescent="0.2">
      <c r="A455" s="1"/>
      <c r="B455" s="1"/>
      <c r="C455" s="1"/>
      <c r="D455" s="1"/>
      <c r="E455" s="1"/>
      <c r="F455" s="1"/>
      <c r="G455" s="58"/>
    </row>
    <row r="456" spans="1:7" x14ac:dyDescent="0.2">
      <c r="A456" s="1"/>
      <c r="B456" s="1"/>
      <c r="C456" s="1"/>
      <c r="D456" s="1"/>
      <c r="E456" s="1"/>
      <c r="F456" s="1"/>
      <c r="G456" s="58"/>
    </row>
    <row r="457" spans="1:7" x14ac:dyDescent="0.2">
      <c r="A457" s="1"/>
      <c r="B457" s="1"/>
      <c r="C457" s="1"/>
      <c r="D457" s="1"/>
      <c r="E457" s="1"/>
      <c r="F457" s="1"/>
      <c r="G457" s="58"/>
    </row>
    <row r="458" spans="1:7" x14ac:dyDescent="0.2">
      <c r="A458" s="1"/>
      <c r="B458" s="1"/>
      <c r="C458" s="1"/>
      <c r="D458" s="1"/>
      <c r="E458" s="1"/>
      <c r="F458" s="1"/>
      <c r="G458" s="58"/>
    </row>
    <row r="459" spans="1:7" x14ac:dyDescent="0.2">
      <c r="A459" s="1"/>
      <c r="B459" s="1"/>
      <c r="C459" s="1"/>
      <c r="D459" s="1"/>
      <c r="E459" s="1"/>
      <c r="F459" s="1"/>
      <c r="G459" s="58"/>
    </row>
    <row r="460" spans="1:7" x14ac:dyDescent="0.2">
      <c r="A460" s="1"/>
      <c r="B460" s="1"/>
      <c r="C460" s="1"/>
      <c r="D460" s="1"/>
      <c r="E460" s="1"/>
      <c r="F460" s="1"/>
      <c r="G460" s="58"/>
    </row>
    <row r="461" spans="1:7" x14ac:dyDescent="0.2">
      <c r="A461" s="1"/>
      <c r="B461" s="1"/>
      <c r="C461" s="1"/>
      <c r="D461" s="1"/>
      <c r="E461" s="1"/>
      <c r="F461" s="1"/>
      <c r="G461" s="58"/>
    </row>
    <row r="462" spans="1:7" x14ac:dyDescent="0.2">
      <c r="A462" s="1"/>
      <c r="B462" s="1"/>
      <c r="C462" s="1"/>
      <c r="D462" s="1"/>
      <c r="E462" s="1"/>
      <c r="F462" s="1"/>
      <c r="G462" s="58"/>
    </row>
    <row r="463" spans="1:7" x14ac:dyDescent="0.2">
      <c r="A463" s="1"/>
      <c r="B463" s="1"/>
      <c r="C463" s="1"/>
      <c r="D463" s="1"/>
      <c r="E463" s="1"/>
      <c r="F463" s="1"/>
      <c r="G463" s="58"/>
    </row>
    <row r="464" spans="1:7" x14ac:dyDescent="0.2">
      <c r="A464" s="1"/>
      <c r="B464" s="1"/>
      <c r="C464" s="1"/>
      <c r="D464" s="1"/>
      <c r="E464" s="1"/>
      <c r="F464" s="1"/>
      <c r="G464" s="58"/>
    </row>
    <row r="465" spans="1:7" x14ac:dyDescent="0.2">
      <c r="A465" s="1"/>
      <c r="B465" s="1"/>
      <c r="C465" s="1"/>
      <c r="D465" s="1"/>
      <c r="E465" s="1"/>
      <c r="F465" s="1"/>
      <c r="G465" s="58"/>
    </row>
    <row r="466" spans="1:7" x14ac:dyDescent="0.2">
      <c r="A466" s="1"/>
      <c r="B466" s="1"/>
      <c r="C466" s="1"/>
      <c r="D466" s="1"/>
      <c r="E466" s="1"/>
      <c r="F466" s="1"/>
      <c r="G466" s="58"/>
    </row>
    <row r="467" spans="1:7" x14ac:dyDescent="0.2">
      <c r="A467" s="1"/>
      <c r="B467" s="1"/>
      <c r="C467" s="1"/>
      <c r="D467" s="1"/>
      <c r="E467" s="1"/>
      <c r="F467" s="1"/>
      <c r="G467" s="58"/>
    </row>
    <row r="468" spans="1:7" x14ac:dyDescent="0.2">
      <c r="A468" s="1"/>
      <c r="B468" s="1"/>
      <c r="C468" s="1"/>
      <c r="D468" s="1"/>
      <c r="E468" s="1"/>
      <c r="F468" s="1"/>
      <c r="G468" s="58"/>
    </row>
    <row r="469" spans="1:7" x14ac:dyDescent="0.2">
      <c r="A469" s="1"/>
      <c r="B469" s="1"/>
      <c r="C469" s="1"/>
      <c r="D469" s="1"/>
      <c r="E469" s="1"/>
      <c r="F469" s="1"/>
      <c r="G469" s="58"/>
    </row>
    <row r="470" spans="1:7" x14ac:dyDescent="0.2">
      <c r="A470" s="1"/>
      <c r="B470" s="1"/>
      <c r="C470" s="1"/>
      <c r="D470" s="1"/>
      <c r="E470" s="1"/>
      <c r="F470" s="1"/>
      <c r="G470" s="58"/>
    </row>
    <row r="471" spans="1:7" x14ac:dyDescent="0.2">
      <c r="A471" s="1"/>
      <c r="B471" s="1"/>
      <c r="C471" s="1"/>
      <c r="D471" s="1"/>
      <c r="E471" s="1"/>
      <c r="F471" s="1"/>
      <c r="G471" s="58"/>
    </row>
    <row r="472" spans="1:7" x14ac:dyDescent="0.2">
      <c r="A472" s="1"/>
      <c r="B472" s="1"/>
      <c r="C472" s="1"/>
      <c r="D472" s="1"/>
      <c r="E472" s="1"/>
      <c r="F472" s="1"/>
      <c r="G472" s="58"/>
    </row>
    <row r="473" spans="1:7" x14ac:dyDescent="0.2">
      <c r="A473" s="1"/>
      <c r="B473" s="1"/>
      <c r="C473" s="1"/>
      <c r="D473" s="1"/>
      <c r="E473" s="1"/>
      <c r="F473" s="1"/>
      <c r="G473" s="58"/>
    </row>
    <row r="474" spans="1:7" x14ac:dyDescent="0.2">
      <c r="A474" s="1"/>
      <c r="B474" s="1"/>
      <c r="C474" s="1"/>
      <c r="D474" s="1"/>
      <c r="E474" s="1"/>
      <c r="F474" s="1"/>
      <c r="G474" s="58"/>
    </row>
    <row r="475" spans="1:7" x14ac:dyDescent="0.2">
      <c r="A475" s="1"/>
      <c r="B475" s="1"/>
      <c r="C475" s="1"/>
      <c r="D475" s="1"/>
      <c r="E475" s="1"/>
      <c r="F475" s="1"/>
      <c r="G475" s="58"/>
    </row>
    <row r="476" spans="1:7" x14ac:dyDescent="0.2">
      <c r="A476" s="1"/>
      <c r="B476" s="1"/>
      <c r="C476" s="1"/>
      <c r="D476" s="1"/>
      <c r="E476" s="1"/>
      <c r="F476" s="1"/>
      <c r="G476" s="58"/>
    </row>
    <row r="477" spans="1:7" x14ac:dyDescent="0.2">
      <c r="A477" s="1"/>
      <c r="B477" s="1"/>
      <c r="C477" s="1"/>
      <c r="D477" s="1"/>
      <c r="E477" s="1"/>
      <c r="F477" s="1"/>
      <c r="G477" s="58"/>
    </row>
    <row r="478" spans="1:7" x14ac:dyDescent="0.2">
      <c r="A478" s="1"/>
      <c r="B478" s="1"/>
      <c r="C478" s="1"/>
      <c r="D478" s="1"/>
      <c r="E478" s="1"/>
      <c r="F478" s="1"/>
      <c r="G478" s="58"/>
    </row>
    <row r="479" spans="1:7" x14ac:dyDescent="0.2">
      <c r="A479" s="1"/>
      <c r="B479" s="1"/>
      <c r="C479" s="1"/>
      <c r="D479" s="1"/>
      <c r="E479" s="1"/>
      <c r="F479" s="1"/>
      <c r="G479" s="58"/>
    </row>
    <row r="480" spans="1:7" x14ac:dyDescent="0.2">
      <c r="A480" s="1"/>
      <c r="B480" s="1"/>
      <c r="C480" s="1"/>
      <c r="D480" s="1"/>
      <c r="E480" s="1"/>
      <c r="F480" s="1"/>
      <c r="G480" s="58"/>
    </row>
    <row r="481" spans="1:7" x14ac:dyDescent="0.2">
      <c r="A481" s="1"/>
      <c r="B481" s="1"/>
      <c r="C481" s="1"/>
      <c r="D481" s="1"/>
      <c r="E481" s="1"/>
      <c r="F481" s="1"/>
      <c r="G481" s="58"/>
    </row>
    <row r="482" spans="1:7" x14ac:dyDescent="0.2">
      <c r="A482" s="1"/>
      <c r="B482" s="1"/>
      <c r="C482" s="1"/>
      <c r="D482" s="1"/>
      <c r="E482" s="1"/>
      <c r="F482" s="1"/>
      <c r="G482" s="58"/>
    </row>
    <row r="483" spans="1:7" x14ac:dyDescent="0.2">
      <c r="A483" s="1"/>
      <c r="B483" s="1"/>
      <c r="C483" s="1"/>
      <c r="D483" s="1"/>
      <c r="E483" s="1"/>
      <c r="F483" s="1"/>
      <c r="G483" s="58"/>
    </row>
    <row r="484" spans="1:7" x14ac:dyDescent="0.2">
      <c r="A484" s="1"/>
      <c r="B484" s="1"/>
      <c r="C484" s="1"/>
      <c r="D484" s="1"/>
      <c r="E484" s="1"/>
      <c r="F484" s="1"/>
      <c r="G484" s="58"/>
    </row>
  </sheetData>
  <sheetProtection password="E7C5" sheet="1" objects="1" scenarios="1"/>
  <mergeCells count="13">
    <mergeCell ref="A1:G1"/>
    <mergeCell ref="A6:A8"/>
    <mergeCell ref="D6:D8"/>
    <mergeCell ref="A9:G9"/>
    <mergeCell ref="A10:A11"/>
    <mergeCell ref="A2:G2"/>
    <mergeCell ref="A3:C3"/>
    <mergeCell ref="E3:G3"/>
    <mergeCell ref="A14:G14"/>
    <mergeCell ref="A17:G17"/>
    <mergeCell ref="A12:G12"/>
    <mergeCell ref="A5:G5"/>
    <mergeCell ref="D10:D11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0"/>
  <sheetViews>
    <sheetView view="pageBreakPreview" zoomScale="85" zoomScaleNormal="85" zoomScaleSheetLayoutView="85" workbookViewId="0">
      <selection sqref="A1:G1"/>
    </sheetView>
  </sheetViews>
  <sheetFormatPr defaultRowHeight="12.75" x14ac:dyDescent="0.2"/>
  <cols>
    <col min="1" max="1" width="32.7109375" style="5" customWidth="1"/>
    <col min="2" max="3" width="17.7109375" style="5" customWidth="1"/>
    <col min="4" max="4" width="47.7109375" style="5" customWidth="1"/>
    <col min="5" max="6" width="10.7109375" style="5" customWidth="1"/>
    <col min="7" max="7" width="10.7109375" style="59" customWidth="1"/>
    <col min="8" max="9" width="5.85546875" style="5" customWidth="1"/>
    <col min="10" max="16384" width="9.140625" style="5"/>
  </cols>
  <sheetData>
    <row r="1" spans="1:24" ht="140.1" customHeight="1" thickBot="1" x14ac:dyDescent="0.25">
      <c r="A1" s="254"/>
      <c r="B1" s="255"/>
      <c r="C1" s="255"/>
      <c r="D1" s="255"/>
      <c r="E1" s="255"/>
      <c r="F1" s="255"/>
      <c r="G1" s="256"/>
    </row>
    <row r="2" spans="1:24" ht="45.75" thickBot="1" x14ac:dyDescent="0.25">
      <c r="A2" s="81" t="s">
        <v>284</v>
      </c>
      <c r="B2" s="80" t="s">
        <v>1</v>
      </c>
      <c r="C2" s="80" t="s">
        <v>283</v>
      </c>
      <c r="D2" s="80" t="s">
        <v>11</v>
      </c>
      <c r="E2" s="17" t="s">
        <v>13</v>
      </c>
      <c r="F2" s="80" t="s">
        <v>12</v>
      </c>
      <c r="G2" s="104" t="s">
        <v>2</v>
      </c>
    </row>
    <row r="3" spans="1:24" ht="15.95" customHeight="1" thickBot="1" x14ac:dyDescent="0.25">
      <c r="A3" s="238" t="s">
        <v>58</v>
      </c>
      <c r="B3" s="239"/>
      <c r="C3" s="233"/>
      <c r="D3" s="233"/>
      <c r="E3" s="233"/>
      <c r="F3" s="233"/>
      <c r="G3" s="234"/>
    </row>
    <row r="4" spans="1:24" ht="81.75" customHeight="1" thickBot="1" x14ac:dyDescent="0.25">
      <c r="A4" s="91"/>
      <c r="B4" s="75" t="s">
        <v>60</v>
      </c>
      <c r="C4" s="82" t="s">
        <v>92</v>
      </c>
      <c r="D4" s="109" t="s">
        <v>117</v>
      </c>
      <c r="E4" s="198" t="s">
        <v>193</v>
      </c>
      <c r="F4" s="198" t="s">
        <v>130</v>
      </c>
      <c r="G4" s="102">
        <f>Таблица!E14</f>
        <v>2381.6</v>
      </c>
    </row>
    <row r="5" spans="1:24" ht="87" customHeight="1" thickBot="1" x14ac:dyDescent="0.25">
      <c r="A5" s="91"/>
      <c r="B5" s="75" t="s">
        <v>46</v>
      </c>
      <c r="C5" s="82" t="s">
        <v>62</v>
      </c>
      <c r="D5" s="109" t="s">
        <v>117</v>
      </c>
      <c r="E5" s="198" t="s">
        <v>194</v>
      </c>
      <c r="F5" s="198" t="s">
        <v>131</v>
      </c>
      <c r="G5" s="102">
        <f>Таблица!E15</f>
        <v>4552.6000000000004</v>
      </c>
    </row>
    <row r="6" spans="1:24" ht="82.5" customHeight="1" thickBot="1" x14ac:dyDescent="0.25">
      <c r="A6" s="179"/>
      <c r="B6" s="88" t="s">
        <v>37</v>
      </c>
      <c r="C6" s="92" t="s">
        <v>63</v>
      </c>
      <c r="D6" s="109" t="s">
        <v>118</v>
      </c>
      <c r="E6" s="193" t="s">
        <v>132</v>
      </c>
      <c r="F6" s="194" t="s">
        <v>133</v>
      </c>
      <c r="G6" s="102">
        <f>Таблица!E16</f>
        <v>1606.8</v>
      </c>
    </row>
    <row r="7" spans="1:24" ht="15.95" customHeight="1" thickBot="1" x14ac:dyDescent="0.25">
      <c r="A7" s="238" t="s">
        <v>32</v>
      </c>
      <c r="B7" s="239"/>
      <c r="C7" s="239"/>
      <c r="D7" s="239"/>
      <c r="E7" s="239"/>
      <c r="F7" s="239"/>
      <c r="G7" s="240"/>
      <c r="H7" s="90"/>
      <c r="I7" s="90"/>
      <c r="J7" s="90"/>
      <c r="K7" s="90"/>
      <c r="L7" s="1"/>
      <c r="P7" s="1"/>
      <c r="Q7" s="1"/>
      <c r="R7" s="1"/>
      <c r="S7" s="1"/>
      <c r="T7" s="1"/>
      <c r="U7" s="1"/>
      <c r="V7" s="1"/>
      <c r="W7" s="1"/>
      <c r="X7" s="1"/>
    </row>
    <row r="8" spans="1:24" ht="30" customHeight="1" thickBot="1" x14ac:dyDescent="0.25">
      <c r="A8" s="258"/>
      <c r="B8" s="88" t="s">
        <v>56</v>
      </c>
      <c r="C8" s="92" t="s">
        <v>230</v>
      </c>
      <c r="D8" s="259" t="s">
        <v>177</v>
      </c>
      <c r="E8" s="198" t="s">
        <v>195</v>
      </c>
      <c r="F8" s="198" t="s">
        <v>134</v>
      </c>
      <c r="G8" s="102">
        <f>Таблица!E17</f>
        <v>8742.5</v>
      </c>
      <c r="H8" s="94"/>
      <c r="I8" s="94"/>
      <c r="J8" s="93"/>
      <c r="K8" s="93"/>
    </row>
    <row r="9" spans="1:24" ht="30" customHeight="1" thickBot="1" x14ac:dyDescent="0.25">
      <c r="A9" s="258"/>
      <c r="B9" s="88" t="s">
        <v>55</v>
      </c>
      <c r="C9" s="92" t="s">
        <v>231</v>
      </c>
      <c r="D9" s="259"/>
      <c r="E9" s="198" t="s">
        <v>196</v>
      </c>
      <c r="F9" s="198" t="s">
        <v>135</v>
      </c>
      <c r="G9" s="102">
        <f>Таблица!E18</f>
        <v>9053.2000000000007</v>
      </c>
      <c r="H9" s="94"/>
      <c r="I9" s="94"/>
      <c r="J9" s="93"/>
      <c r="K9" s="93"/>
    </row>
    <row r="10" spans="1:24" ht="30" customHeight="1" thickBot="1" x14ac:dyDescent="0.25">
      <c r="A10" s="258"/>
      <c r="B10" s="74" t="s">
        <v>47</v>
      </c>
      <c r="C10" s="95" t="s">
        <v>232</v>
      </c>
      <c r="D10" s="260"/>
      <c r="E10" s="198" t="s">
        <v>197</v>
      </c>
      <c r="F10" s="198" t="s">
        <v>136</v>
      </c>
      <c r="G10" s="102">
        <f>Таблица!E19</f>
        <v>9358.7000000000007</v>
      </c>
      <c r="H10" s="261"/>
      <c r="I10" s="261"/>
      <c r="J10" s="262"/>
      <c r="K10" s="262"/>
    </row>
    <row r="11" spans="1:24" ht="15" customHeight="1" thickBot="1" x14ac:dyDescent="0.25">
      <c r="A11" s="238" t="s">
        <v>59</v>
      </c>
      <c r="B11" s="239"/>
      <c r="C11" s="239"/>
      <c r="D11" s="239"/>
      <c r="E11" s="239"/>
      <c r="F11" s="239"/>
      <c r="G11" s="240"/>
      <c r="H11" s="94"/>
      <c r="I11" s="94"/>
      <c r="J11" s="93"/>
      <c r="K11" s="93"/>
    </row>
    <row r="12" spans="1:24" ht="80.099999999999994" customHeight="1" thickBot="1" x14ac:dyDescent="0.3">
      <c r="A12" s="84"/>
      <c r="B12" s="88" t="s">
        <v>43</v>
      </c>
      <c r="C12" s="92" t="s">
        <v>291</v>
      </c>
      <c r="D12" s="188" t="s">
        <v>119</v>
      </c>
      <c r="E12" s="198" t="s">
        <v>198</v>
      </c>
      <c r="F12" s="198" t="s">
        <v>137</v>
      </c>
      <c r="G12" s="102">
        <f>Таблица!E20</f>
        <v>3571.1</v>
      </c>
      <c r="H12" s="94"/>
      <c r="I12" s="94"/>
      <c r="J12" s="93"/>
      <c r="K12" s="93"/>
    </row>
    <row r="13" spans="1:24" ht="15" customHeight="1" thickBot="1" x14ac:dyDescent="0.25">
      <c r="A13" s="238" t="s">
        <v>29</v>
      </c>
      <c r="B13" s="239"/>
      <c r="C13" s="239"/>
      <c r="D13" s="239"/>
      <c r="E13" s="239"/>
      <c r="F13" s="239"/>
      <c r="G13" s="240"/>
    </row>
    <row r="14" spans="1:24" ht="95.25" customHeight="1" thickBot="1" x14ac:dyDescent="0.3">
      <c r="A14" s="84"/>
      <c r="B14" s="82" t="s">
        <v>44</v>
      </c>
      <c r="C14" s="82" t="s">
        <v>252</v>
      </c>
      <c r="D14" s="111" t="s">
        <v>120</v>
      </c>
      <c r="E14" s="198" t="s">
        <v>199</v>
      </c>
      <c r="F14" s="198" t="s">
        <v>138</v>
      </c>
      <c r="G14" s="97">
        <f>Таблица!E21</f>
        <v>1515.8</v>
      </c>
    </row>
    <row r="15" spans="1:24" ht="15" customHeight="1" thickBot="1" x14ac:dyDescent="0.25">
      <c r="A15" s="238" t="s">
        <v>233</v>
      </c>
      <c r="B15" s="239"/>
      <c r="C15" s="239"/>
      <c r="D15" s="239"/>
      <c r="E15" s="239"/>
      <c r="F15" s="239"/>
      <c r="G15" s="240"/>
    </row>
    <row r="16" spans="1:24" ht="120" customHeight="1" thickBot="1" x14ac:dyDescent="0.3">
      <c r="A16" s="171"/>
      <c r="B16" s="146" t="s">
        <v>45</v>
      </c>
      <c r="C16" s="181" t="s">
        <v>65</v>
      </c>
      <c r="D16" s="182" t="s">
        <v>121</v>
      </c>
      <c r="E16" s="198" t="s">
        <v>200</v>
      </c>
      <c r="F16" s="198" t="s">
        <v>139</v>
      </c>
      <c r="G16" s="101">
        <f>Таблица!E22</f>
        <v>3854.5</v>
      </c>
    </row>
    <row r="17" spans="1:24" ht="15" customHeight="1" thickBot="1" x14ac:dyDescent="0.25">
      <c r="A17" s="238" t="s">
        <v>220</v>
      </c>
      <c r="B17" s="239"/>
      <c r="C17" s="239"/>
      <c r="D17" s="239"/>
      <c r="E17" s="239"/>
      <c r="F17" s="239"/>
      <c r="G17" s="240"/>
    </row>
    <row r="18" spans="1:24" ht="128.25" customHeight="1" thickBot="1" x14ac:dyDescent="0.3">
      <c r="A18" s="85"/>
      <c r="B18" s="107" t="s">
        <v>153</v>
      </c>
      <c r="C18" s="107" t="s">
        <v>253</v>
      </c>
      <c r="D18" s="174" t="s">
        <v>234</v>
      </c>
      <c r="E18" s="198" t="s">
        <v>201</v>
      </c>
      <c r="F18" s="198" t="s">
        <v>140</v>
      </c>
      <c r="G18" s="102">
        <f>Таблица!E23</f>
        <v>14415.7</v>
      </c>
    </row>
    <row r="19" spans="1:24" ht="122.25" customHeight="1" thickBot="1" x14ac:dyDescent="0.3">
      <c r="A19" s="85"/>
      <c r="B19" s="88" t="s">
        <v>85</v>
      </c>
      <c r="C19" s="92" t="s">
        <v>78</v>
      </c>
      <c r="D19" s="131" t="s">
        <v>122</v>
      </c>
      <c r="E19" s="198" t="s">
        <v>202</v>
      </c>
      <c r="F19" s="198" t="s">
        <v>141</v>
      </c>
      <c r="G19" s="102">
        <f>Таблица!E24</f>
        <v>4647.5</v>
      </c>
    </row>
    <row r="20" spans="1:24" ht="120" customHeight="1" thickBot="1" x14ac:dyDescent="0.3">
      <c r="A20" s="86"/>
      <c r="B20" s="82" t="s">
        <v>154</v>
      </c>
      <c r="C20" s="82" t="s">
        <v>66</v>
      </c>
      <c r="D20" s="174" t="s">
        <v>235</v>
      </c>
      <c r="E20" s="198" t="s">
        <v>203</v>
      </c>
      <c r="F20" s="198" t="s">
        <v>142</v>
      </c>
      <c r="G20" s="102">
        <f>Таблица!E25</f>
        <v>18977.400000000001</v>
      </c>
      <c r="Q20" s="1"/>
      <c r="R20" s="1"/>
      <c r="S20" s="1"/>
      <c r="T20" s="1"/>
      <c r="U20" s="1"/>
      <c r="V20" s="1"/>
      <c r="W20" s="1"/>
    </row>
    <row r="21" spans="1:24" ht="18" customHeight="1" x14ac:dyDescent="0.2">
      <c r="A21" s="175"/>
      <c r="B21" s="90"/>
      <c r="C21" s="90"/>
      <c r="D21" s="176"/>
      <c r="E21" s="177"/>
      <c r="F21" s="90"/>
      <c r="G21" s="60"/>
      <c r="Q21" s="1"/>
      <c r="R21" s="257"/>
      <c r="S21" s="257"/>
      <c r="T21" s="257"/>
      <c r="U21" s="257"/>
      <c r="V21" s="257"/>
      <c r="W21" s="1"/>
    </row>
    <row r="22" spans="1:24" ht="14.25" customHeight="1" x14ac:dyDescent="0.2">
      <c r="A22" s="175"/>
      <c r="B22" s="90"/>
      <c r="C22" s="90"/>
      <c r="D22" s="176"/>
      <c r="E22" s="177"/>
      <c r="F22" s="90"/>
      <c r="G22" s="60"/>
      <c r="Q22" s="1"/>
      <c r="R22" s="257"/>
      <c r="S22" s="257"/>
      <c r="T22" s="257"/>
      <c r="U22" s="257"/>
      <c r="V22" s="257"/>
      <c r="W22" s="1"/>
    </row>
    <row r="23" spans="1:24" ht="15" customHeight="1" x14ac:dyDescent="0.2">
      <c r="A23" s="175"/>
      <c r="B23" s="90"/>
      <c r="C23" s="90"/>
      <c r="D23" s="176"/>
      <c r="E23" s="177"/>
      <c r="F23" s="90"/>
      <c r="G23" s="60"/>
      <c r="Q23" s="1"/>
      <c r="R23" s="257"/>
      <c r="S23" s="257"/>
      <c r="T23" s="257"/>
      <c r="U23" s="257"/>
      <c r="V23" s="257"/>
      <c r="W23" s="1"/>
    </row>
    <row r="24" spans="1:24" ht="24" customHeight="1" x14ac:dyDescent="0.2">
      <c r="A24" s="7"/>
      <c r="B24" s="90"/>
      <c r="C24" s="90"/>
      <c r="D24" s="176"/>
      <c r="E24" s="177"/>
      <c r="F24" s="90"/>
      <c r="G24" s="178"/>
      <c r="Q24" s="1"/>
      <c r="R24" s="2"/>
      <c r="S24" s="2"/>
      <c r="T24" s="2"/>
      <c r="U24" s="2"/>
      <c r="V24" s="2"/>
      <c r="W24" s="1"/>
    </row>
    <row r="25" spans="1:24" ht="16.5" customHeight="1" x14ac:dyDescent="0.2">
      <c r="A25" s="7"/>
      <c r="B25" s="90"/>
      <c r="C25" s="90"/>
      <c r="D25" s="176"/>
      <c r="E25" s="177"/>
      <c r="F25" s="90"/>
      <c r="G25" s="178"/>
      <c r="I25" s="1"/>
      <c r="J25" s="1"/>
      <c r="K25" s="1"/>
      <c r="L25" s="1"/>
      <c r="M25" s="1"/>
      <c r="N25" s="1"/>
      <c r="Q25" s="1"/>
      <c r="R25" s="2"/>
      <c r="S25" s="2"/>
      <c r="T25" s="2"/>
      <c r="U25" s="2"/>
      <c r="V25" s="2"/>
      <c r="W25" s="1"/>
    </row>
    <row r="26" spans="1:24" ht="16.5" customHeight="1" x14ac:dyDescent="0.2">
      <c r="A26" s="7"/>
      <c r="B26" s="90"/>
      <c r="C26" s="90"/>
      <c r="D26" s="176"/>
      <c r="E26" s="177"/>
      <c r="F26" s="90"/>
      <c r="G26" s="178"/>
      <c r="I26" s="1"/>
      <c r="J26" s="1"/>
      <c r="K26" s="1"/>
      <c r="L26" s="1"/>
      <c r="M26" s="1"/>
      <c r="N26" s="1"/>
      <c r="Q26" s="1"/>
      <c r="R26" s="6"/>
      <c r="S26" s="6"/>
      <c r="T26" s="6"/>
      <c r="U26" s="6"/>
      <c r="V26" s="6"/>
      <c r="W26" s="1"/>
    </row>
    <row r="27" spans="1:24" ht="17.25" customHeight="1" x14ac:dyDescent="0.2">
      <c r="A27" s="7"/>
      <c r="B27" s="90"/>
      <c r="C27" s="90"/>
      <c r="D27" s="176"/>
      <c r="E27" s="177"/>
      <c r="F27" s="90"/>
      <c r="G27" s="178"/>
      <c r="I27" s="1"/>
      <c r="J27" s="1"/>
      <c r="K27" s="1"/>
      <c r="L27" s="1"/>
      <c r="M27" s="1"/>
      <c r="N27" s="1"/>
      <c r="Q27" s="1"/>
      <c r="R27" s="6"/>
      <c r="S27" s="6"/>
      <c r="T27" s="6"/>
      <c r="U27" s="6"/>
      <c r="V27" s="6"/>
      <c r="W27" s="1"/>
    </row>
    <row r="28" spans="1:24" ht="18" customHeight="1" x14ac:dyDescent="0.2">
      <c r="A28" s="7"/>
      <c r="B28" s="90"/>
      <c r="C28" s="90"/>
      <c r="D28" s="176"/>
      <c r="E28" s="177"/>
      <c r="F28" s="90"/>
      <c r="G28" s="178"/>
      <c r="I28" s="1"/>
      <c r="J28" s="1"/>
      <c r="K28" s="1"/>
      <c r="L28" s="1"/>
      <c r="M28" s="1"/>
      <c r="N28" s="1"/>
      <c r="Q28" s="1"/>
      <c r="R28" s="6"/>
      <c r="S28" s="6"/>
      <c r="T28" s="6"/>
      <c r="U28" s="6"/>
      <c r="V28" s="6"/>
      <c r="W28" s="1"/>
    </row>
    <row r="29" spans="1:24" ht="18.75" customHeight="1" x14ac:dyDescent="0.2">
      <c r="A29" s="7"/>
      <c r="B29" s="90"/>
      <c r="C29" s="90"/>
      <c r="D29" s="176"/>
      <c r="E29" s="177"/>
      <c r="F29" s="90"/>
      <c r="G29" s="178"/>
      <c r="I29" s="1"/>
      <c r="J29" s="1"/>
      <c r="K29" s="1"/>
      <c r="L29" s="1"/>
      <c r="M29" s="1"/>
      <c r="N29" s="1"/>
      <c r="Q29" s="1"/>
      <c r="R29" s="6"/>
      <c r="S29" s="6"/>
      <c r="T29" s="6"/>
      <c r="U29" s="6"/>
      <c r="V29" s="6"/>
      <c r="W29" s="1"/>
    </row>
    <row r="30" spans="1:24" ht="15.75" customHeight="1" x14ac:dyDescent="0.2">
      <c r="A30" s="236"/>
      <c r="B30" s="236"/>
      <c r="C30" s="236"/>
      <c r="D30" s="236"/>
      <c r="E30" s="236"/>
      <c r="F30" s="236"/>
      <c r="G30" s="236"/>
      <c r="I30" s="1"/>
      <c r="J30" s="1"/>
      <c r="K30" s="1"/>
      <c r="L30" s="1"/>
      <c r="M30" s="1"/>
      <c r="N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2.5" customHeight="1" x14ac:dyDescent="0.2">
      <c r="A31" s="257"/>
      <c r="B31" s="236"/>
      <c r="C31" s="236"/>
      <c r="D31" s="263"/>
      <c r="E31" s="257"/>
      <c r="F31" s="236"/>
      <c r="G31" s="264"/>
      <c r="I31" s="1"/>
      <c r="J31" s="1"/>
      <c r="K31" s="1"/>
      <c r="L31" s="1"/>
      <c r="M31" s="1"/>
      <c r="N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2.5" customHeight="1" x14ac:dyDescent="0.2">
      <c r="A32" s="257"/>
      <c r="B32" s="236"/>
      <c r="C32" s="236"/>
      <c r="D32" s="263"/>
      <c r="E32" s="257"/>
      <c r="F32" s="236"/>
      <c r="G32" s="264"/>
      <c r="I32" s="1"/>
      <c r="J32" s="1"/>
      <c r="K32" s="1"/>
      <c r="L32" s="1"/>
      <c r="M32" s="1"/>
      <c r="N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9.75" hidden="1" customHeight="1" x14ac:dyDescent="0.2">
      <c r="A33" s="257"/>
      <c r="B33" s="236"/>
      <c r="C33" s="236"/>
      <c r="D33" s="263"/>
      <c r="E33" s="257"/>
      <c r="F33" s="236"/>
      <c r="G33" s="264"/>
      <c r="I33" s="1"/>
      <c r="J33" s="1"/>
      <c r="K33" s="1"/>
      <c r="L33" s="1"/>
      <c r="M33" s="1"/>
      <c r="N33" s="1"/>
      <c r="P33" s="1"/>
      <c r="Q33" s="257"/>
      <c r="R33" s="257"/>
      <c r="S33" s="257"/>
      <c r="T33" s="257"/>
      <c r="U33" s="257"/>
      <c r="V33" s="257"/>
      <c r="W33" s="257"/>
      <c r="X33" s="1"/>
    </row>
    <row r="34" spans="1:24" ht="3" customHeight="1" x14ac:dyDescent="0.2">
      <c r="A34" s="257"/>
      <c r="B34" s="236"/>
      <c r="C34" s="236"/>
      <c r="D34" s="263"/>
      <c r="E34" s="257"/>
      <c r="F34" s="236"/>
      <c r="G34" s="264"/>
      <c r="I34" s="1"/>
      <c r="J34" s="1"/>
      <c r="K34" s="1"/>
      <c r="L34" s="1"/>
      <c r="M34" s="1"/>
      <c r="N34" s="1"/>
      <c r="P34" s="1"/>
      <c r="Q34" s="257"/>
      <c r="R34" s="257"/>
      <c r="S34" s="257"/>
      <c r="T34" s="257"/>
      <c r="U34" s="257"/>
      <c r="V34" s="257"/>
      <c r="W34" s="257"/>
      <c r="X34" s="1"/>
    </row>
    <row r="35" spans="1:24" ht="10.5" hidden="1" customHeight="1" thickBot="1" x14ac:dyDescent="0.25">
      <c r="A35" s="257"/>
      <c r="B35" s="236"/>
      <c r="C35" s="236"/>
      <c r="D35" s="263"/>
      <c r="E35" s="257"/>
      <c r="F35" s="236"/>
      <c r="G35" s="264"/>
      <c r="P35" s="1"/>
      <c r="Q35" s="257"/>
      <c r="R35" s="257"/>
      <c r="S35" s="257"/>
      <c r="T35" s="257"/>
      <c r="U35" s="257"/>
      <c r="V35" s="257"/>
      <c r="W35" s="257"/>
      <c r="X35" s="1"/>
    </row>
    <row r="36" spans="1:24" ht="14.25" hidden="1" customHeight="1" thickBot="1" x14ac:dyDescent="0.25">
      <c r="A36" s="257"/>
      <c r="B36" s="236"/>
      <c r="C36" s="236"/>
      <c r="D36" s="263"/>
      <c r="E36" s="257"/>
      <c r="F36" s="236"/>
      <c r="G36" s="264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 x14ac:dyDescent="0.2">
      <c r="A37" s="257"/>
      <c r="B37" s="236"/>
      <c r="C37" s="236"/>
      <c r="D37" s="263"/>
      <c r="E37" s="257"/>
      <c r="F37" s="236"/>
      <c r="G37" s="264"/>
      <c r="P37" s="1"/>
      <c r="Q37" s="1"/>
      <c r="R37" s="1"/>
      <c r="S37" s="1"/>
      <c r="T37" s="1"/>
      <c r="U37" s="1"/>
      <c r="V37" s="1"/>
      <c r="W37" s="1"/>
      <c r="X37" s="1"/>
    </row>
    <row r="38" spans="1:24" ht="3.75" customHeight="1" x14ac:dyDescent="0.2">
      <c r="A38" s="257"/>
      <c r="B38" s="236"/>
      <c r="C38" s="236"/>
      <c r="D38" s="263"/>
      <c r="E38" s="257"/>
      <c r="F38" s="236"/>
      <c r="G38" s="264"/>
      <c r="P38" s="1"/>
      <c r="Q38" s="1"/>
      <c r="R38" s="1"/>
      <c r="S38" s="1"/>
      <c r="T38" s="1"/>
      <c r="U38" s="1"/>
      <c r="V38" s="1"/>
      <c r="W38" s="1"/>
      <c r="X38" s="1"/>
    </row>
    <row r="39" spans="1:24" ht="8.25" customHeight="1" x14ac:dyDescent="0.2">
      <c r="A39" s="257"/>
      <c r="B39" s="236"/>
      <c r="C39" s="236"/>
      <c r="D39" s="263"/>
      <c r="E39" s="257"/>
      <c r="F39" s="236"/>
      <c r="G39" s="264"/>
      <c r="P39" s="1"/>
      <c r="Q39" s="1"/>
      <c r="R39" s="4"/>
      <c r="S39" s="9"/>
      <c r="T39" s="1"/>
      <c r="U39" s="1"/>
      <c r="V39" s="8"/>
      <c r="W39" s="1"/>
      <c r="X39" s="1"/>
    </row>
    <row r="40" spans="1:24" ht="9.75" hidden="1" customHeight="1" x14ac:dyDescent="0.2">
      <c r="A40" s="257"/>
      <c r="B40" s="236"/>
      <c r="C40" s="236"/>
      <c r="D40" s="263"/>
      <c r="E40" s="257"/>
      <c r="F40" s="236"/>
      <c r="G40" s="264"/>
      <c r="P40" s="1"/>
      <c r="Q40" s="265"/>
      <c r="R40" s="265"/>
      <c r="S40" s="9"/>
      <c r="T40" s="265"/>
      <c r="U40" s="265"/>
      <c r="V40" s="9"/>
      <c r="W40" s="1"/>
      <c r="X40" s="1"/>
    </row>
    <row r="41" spans="1:24" ht="5.25" customHeight="1" x14ac:dyDescent="0.2">
      <c r="A41" s="257"/>
      <c r="B41" s="236"/>
      <c r="C41" s="236"/>
      <c r="D41" s="263"/>
      <c r="E41" s="257"/>
      <c r="F41" s="236"/>
      <c r="G41" s="264"/>
      <c r="P41" s="1"/>
      <c r="Q41" s="1"/>
      <c r="R41" s="1"/>
      <c r="S41" s="1"/>
      <c r="T41" s="1"/>
      <c r="U41" s="1"/>
      <c r="V41" s="1"/>
      <c r="W41" s="1"/>
      <c r="X41" s="1"/>
    </row>
    <row r="42" spans="1:24" ht="9" customHeight="1" x14ac:dyDescent="0.2">
      <c r="A42" s="257"/>
      <c r="B42" s="236"/>
      <c r="C42" s="236"/>
      <c r="D42" s="263"/>
      <c r="E42" s="257"/>
      <c r="F42" s="236"/>
      <c r="G42" s="264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236"/>
      <c r="B43" s="236"/>
      <c r="C43" s="236"/>
      <c r="D43" s="236"/>
      <c r="E43" s="236"/>
      <c r="F43" s="236"/>
      <c r="G43" s="236"/>
      <c r="P43" s="1"/>
      <c r="Q43" s="1"/>
      <c r="R43" s="1"/>
      <c r="S43" s="1"/>
      <c r="T43" s="1"/>
      <c r="U43" s="1"/>
      <c r="V43" s="1"/>
      <c r="W43" s="1"/>
      <c r="X43" s="1"/>
    </row>
    <row r="44" spans="1:24" ht="16.5" customHeight="1" x14ac:dyDescent="0.2">
      <c r="A44" s="257"/>
      <c r="B44" s="236"/>
      <c r="C44" s="236"/>
      <c r="D44" s="263"/>
      <c r="E44" s="257"/>
      <c r="F44" s="257"/>
      <c r="G44" s="264"/>
      <c r="P44" s="1"/>
      <c r="Q44" s="1"/>
      <c r="R44" s="1"/>
      <c r="S44" s="1"/>
      <c r="T44" s="1"/>
      <c r="U44" s="1"/>
      <c r="V44" s="1"/>
      <c r="W44" s="1"/>
      <c r="X44" s="1"/>
    </row>
    <row r="45" spans="1:24" ht="10.5" customHeight="1" x14ac:dyDescent="0.2">
      <c r="A45" s="257"/>
      <c r="B45" s="236"/>
      <c r="C45" s="236"/>
      <c r="D45" s="263"/>
      <c r="E45" s="257"/>
      <c r="F45" s="257"/>
      <c r="G45" s="264"/>
      <c r="P45" s="1"/>
      <c r="Q45" s="1"/>
      <c r="R45" s="1"/>
      <c r="S45" s="1"/>
      <c r="T45" s="1"/>
      <c r="U45" s="1"/>
      <c r="V45" s="1"/>
      <c r="W45" s="1"/>
      <c r="X45" s="1"/>
    </row>
    <row r="46" spans="1:24" ht="13.5" customHeight="1" x14ac:dyDescent="0.2">
      <c r="A46" s="257"/>
      <c r="B46" s="236"/>
      <c r="C46" s="236"/>
      <c r="D46" s="263"/>
      <c r="E46" s="257"/>
      <c r="F46" s="257"/>
      <c r="G46" s="264"/>
      <c r="P46" s="1"/>
      <c r="Q46" s="1"/>
      <c r="R46" s="1"/>
      <c r="S46" s="1"/>
      <c r="T46" s="1"/>
      <c r="U46" s="1"/>
      <c r="V46" s="1"/>
      <c r="W46" s="1"/>
      <c r="X46" s="1"/>
    </row>
    <row r="47" spans="1:24" ht="18.75" customHeight="1" x14ac:dyDescent="0.2">
      <c r="A47" s="257"/>
      <c r="B47" s="236"/>
      <c r="C47" s="236"/>
      <c r="D47" s="263"/>
      <c r="E47" s="257"/>
      <c r="F47" s="257"/>
      <c r="G47" s="264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257"/>
      <c r="B48" s="236"/>
      <c r="C48" s="236"/>
      <c r="D48" s="263"/>
      <c r="E48" s="257"/>
      <c r="F48" s="257"/>
      <c r="G48" s="264"/>
      <c r="P48" s="1"/>
      <c r="Q48" s="1"/>
      <c r="R48" s="1"/>
      <c r="S48" s="1"/>
      <c r="T48" s="1"/>
      <c r="U48" s="1"/>
      <c r="V48" s="1"/>
      <c r="W48" s="1"/>
      <c r="X48" s="1"/>
    </row>
    <row r="49" spans="1:24" ht="9.75" customHeight="1" x14ac:dyDescent="0.2">
      <c r="A49" s="257"/>
      <c r="B49" s="236"/>
      <c r="C49" s="236"/>
      <c r="D49" s="263"/>
      <c r="E49" s="257"/>
      <c r="F49" s="257"/>
      <c r="G49" s="264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236"/>
      <c r="B50" s="236"/>
      <c r="C50" s="236"/>
      <c r="D50" s="236"/>
      <c r="E50" s="236"/>
      <c r="F50" s="236"/>
      <c r="G50" s="236"/>
      <c r="P50" s="1"/>
      <c r="Q50" s="1"/>
      <c r="R50" s="1"/>
      <c r="S50" s="1"/>
      <c r="T50" s="1"/>
      <c r="U50" s="1"/>
      <c r="V50" s="1"/>
      <c r="W50" s="1"/>
      <c r="X50" s="1"/>
    </row>
    <row r="51" spans="1:24" ht="16.5" customHeight="1" x14ac:dyDescent="0.2">
      <c r="A51" s="257"/>
      <c r="B51" s="236"/>
      <c r="C51" s="261"/>
      <c r="D51" s="263"/>
      <c r="E51" s="257"/>
      <c r="F51" s="257"/>
      <c r="G51" s="264"/>
      <c r="P51" s="1"/>
      <c r="Q51" s="1"/>
      <c r="R51" s="1"/>
      <c r="S51" s="1"/>
      <c r="T51" s="1"/>
      <c r="U51" s="1"/>
      <c r="V51" s="1"/>
      <c r="W51" s="1"/>
      <c r="X51" s="1"/>
    </row>
    <row r="52" spans="1:24" ht="24" customHeight="1" x14ac:dyDescent="0.2">
      <c r="A52" s="257"/>
      <c r="B52" s="236"/>
      <c r="C52" s="261"/>
      <c r="D52" s="263"/>
      <c r="E52" s="257"/>
      <c r="F52" s="257"/>
      <c r="G52" s="264"/>
      <c r="P52" s="1"/>
      <c r="Q52" s="1"/>
      <c r="R52" s="1"/>
      <c r="S52" s="1"/>
      <c r="T52" s="1"/>
      <c r="U52" s="1"/>
      <c r="V52" s="1"/>
      <c r="W52" s="1"/>
      <c r="X52" s="1"/>
    </row>
    <row r="53" spans="1:24" ht="27" customHeight="1" x14ac:dyDescent="0.2">
      <c r="A53" s="257"/>
      <c r="B53" s="236"/>
      <c r="C53" s="261"/>
      <c r="D53" s="263"/>
      <c r="E53" s="257"/>
      <c r="F53" s="257"/>
      <c r="G53" s="264"/>
    </row>
    <row r="54" spans="1:24" ht="21" customHeight="1" x14ac:dyDescent="0.2">
      <c r="A54" s="257"/>
      <c r="B54" s="236"/>
      <c r="C54" s="261"/>
      <c r="D54" s="263"/>
      <c r="E54" s="257"/>
      <c r="F54" s="257"/>
      <c r="G54" s="264"/>
    </row>
    <row r="55" spans="1:24" ht="12.75" customHeight="1" x14ac:dyDescent="0.2">
      <c r="A55" s="266"/>
      <c r="B55" s="236"/>
      <c r="C55" s="236"/>
      <c r="D55" s="263"/>
      <c r="E55" s="257"/>
      <c r="F55" s="257"/>
      <c r="G55" s="264"/>
    </row>
    <row r="56" spans="1:24" ht="18.75" customHeight="1" x14ac:dyDescent="0.2">
      <c r="A56" s="266"/>
      <c r="B56" s="236"/>
      <c r="C56" s="236"/>
      <c r="D56" s="263"/>
      <c r="E56" s="257"/>
      <c r="F56" s="257"/>
      <c r="G56" s="264"/>
      <c r="H56" s="1"/>
      <c r="I56" s="1"/>
      <c r="J56" s="1"/>
    </row>
    <row r="57" spans="1:24" ht="19.5" customHeight="1" x14ac:dyDescent="0.2">
      <c r="A57" s="266"/>
      <c r="B57" s="236"/>
      <c r="C57" s="236"/>
      <c r="D57" s="263"/>
      <c r="E57" s="257"/>
      <c r="F57" s="257"/>
      <c r="G57" s="264"/>
      <c r="H57" s="1"/>
      <c r="I57" s="1"/>
      <c r="J57" s="1"/>
    </row>
    <row r="58" spans="1:24" ht="18.75" customHeight="1" x14ac:dyDescent="0.2">
      <c r="A58" s="266"/>
      <c r="B58" s="236"/>
      <c r="C58" s="236"/>
      <c r="D58" s="263"/>
      <c r="E58" s="257"/>
      <c r="F58" s="257"/>
      <c r="G58" s="264"/>
      <c r="H58" s="7"/>
      <c r="I58" s="7"/>
      <c r="J58" s="1"/>
    </row>
    <row r="59" spans="1:24" ht="21.75" customHeight="1" x14ac:dyDescent="0.2">
      <c r="A59" s="266"/>
      <c r="B59" s="236"/>
      <c r="C59" s="236"/>
      <c r="D59" s="263"/>
      <c r="E59" s="257"/>
      <c r="F59" s="257"/>
      <c r="G59" s="264"/>
      <c r="H59" s="1" t="s">
        <v>3</v>
      </c>
      <c r="I59" s="1"/>
      <c r="J59" s="1"/>
    </row>
    <row r="60" spans="1:24" ht="15" customHeight="1" x14ac:dyDescent="0.2">
      <c r="A60" s="236"/>
      <c r="B60" s="236"/>
      <c r="C60" s="236"/>
      <c r="D60" s="236"/>
      <c r="E60" s="236"/>
      <c r="F60" s="236"/>
      <c r="G60" s="236"/>
    </row>
    <row r="61" spans="1:24" x14ac:dyDescent="0.2">
      <c r="A61" s="1"/>
      <c r="B61" s="236"/>
      <c r="C61" s="236"/>
      <c r="D61" s="263"/>
      <c r="E61" s="1"/>
      <c r="F61" s="1"/>
      <c r="G61" s="264"/>
    </row>
    <row r="62" spans="1:24" x14ac:dyDescent="0.2">
      <c r="A62" s="1"/>
      <c r="B62" s="236"/>
      <c r="C62" s="236"/>
      <c r="D62" s="263"/>
      <c r="E62" s="1"/>
      <c r="F62" s="1"/>
      <c r="G62" s="264"/>
    </row>
    <row r="63" spans="1:24" x14ac:dyDescent="0.2">
      <c r="A63" s="1"/>
      <c r="B63" s="236"/>
      <c r="C63" s="236"/>
      <c r="D63" s="263"/>
      <c r="E63" s="1"/>
      <c r="F63" s="1"/>
      <c r="G63" s="264"/>
    </row>
    <row r="64" spans="1:24" x14ac:dyDescent="0.2">
      <c r="A64" s="1"/>
      <c r="B64" s="236"/>
      <c r="C64" s="236"/>
      <c r="D64" s="263"/>
      <c r="E64" s="1"/>
      <c r="F64" s="1"/>
      <c r="G64" s="264"/>
    </row>
    <row r="65" spans="1:7" x14ac:dyDescent="0.2">
      <c r="A65" s="1"/>
      <c r="B65" s="236"/>
      <c r="C65" s="236"/>
      <c r="D65" s="263"/>
      <c r="E65" s="1"/>
      <c r="F65" s="1"/>
      <c r="G65" s="264"/>
    </row>
    <row r="66" spans="1:7" x14ac:dyDescent="0.2">
      <c r="A66" s="1"/>
      <c r="B66" s="236"/>
      <c r="C66" s="236"/>
      <c r="D66" s="263"/>
      <c r="E66" s="1"/>
      <c r="F66" s="1"/>
      <c r="G66" s="264"/>
    </row>
    <row r="67" spans="1:7" x14ac:dyDescent="0.2">
      <c r="A67" s="1"/>
      <c r="B67" s="236"/>
      <c r="C67" s="236"/>
      <c r="D67" s="263"/>
      <c r="E67" s="1"/>
      <c r="F67" s="1"/>
      <c r="G67" s="264"/>
    </row>
    <row r="68" spans="1:7" x14ac:dyDescent="0.2">
      <c r="A68" s="1"/>
      <c r="B68" s="236"/>
      <c r="C68" s="236"/>
      <c r="D68" s="263"/>
      <c r="E68" s="1"/>
      <c r="F68" s="1"/>
      <c r="G68" s="264"/>
    </row>
    <row r="69" spans="1:7" x14ac:dyDescent="0.2">
      <c r="A69" s="1"/>
      <c r="B69" s="1"/>
      <c r="C69" s="1"/>
      <c r="D69" s="1"/>
      <c r="E69" s="1"/>
      <c r="F69" s="1"/>
      <c r="G69" s="58"/>
    </row>
    <row r="70" spans="1:7" x14ac:dyDescent="0.2">
      <c r="A70" s="1"/>
      <c r="B70" s="1"/>
      <c r="C70" s="1"/>
      <c r="D70" s="1"/>
      <c r="E70" s="1"/>
      <c r="F70" s="1"/>
      <c r="G70" s="58"/>
    </row>
  </sheetData>
  <sheetProtection password="E7C5" sheet="1" objects="1" scenarios="1"/>
  <mergeCells count="58">
    <mergeCell ref="B61:B68"/>
    <mergeCell ref="C61:C68"/>
    <mergeCell ref="G61:G68"/>
    <mergeCell ref="D55:D59"/>
    <mergeCell ref="D61:D68"/>
    <mergeCell ref="A60:G60"/>
    <mergeCell ref="C55:C59"/>
    <mergeCell ref="B55:B59"/>
    <mergeCell ref="A55:A59"/>
    <mergeCell ref="G55:G59"/>
    <mergeCell ref="E55:E59"/>
    <mergeCell ref="F55:F59"/>
    <mergeCell ref="Q40:R40"/>
    <mergeCell ref="T34:W34"/>
    <mergeCell ref="Q35:S35"/>
    <mergeCell ref="T40:U40"/>
    <mergeCell ref="Q34:S34"/>
    <mergeCell ref="A51:A54"/>
    <mergeCell ref="D51:D54"/>
    <mergeCell ref="F51:F54"/>
    <mergeCell ref="A44:A49"/>
    <mergeCell ref="C31:C42"/>
    <mergeCell ref="C44:C49"/>
    <mergeCell ref="A31:A42"/>
    <mergeCell ref="F31:F42"/>
    <mergeCell ref="C51:C54"/>
    <mergeCell ref="B44:B49"/>
    <mergeCell ref="F44:F49"/>
    <mergeCell ref="A50:G50"/>
    <mergeCell ref="B51:B54"/>
    <mergeCell ref="G31:G42"/>
    <mergeCell ref="D31:D42"/>
    <mergeCell ref="B31:B42"/>
    <mergeCell ref="D44:D49"/>
    <mergeCell ref="E44:E49"/>
    <mergeCell ref="G44:G49"/>
    <mergeCell ref="G51:G54"/>
    <mergeCell ref="E51:E54"/>
    <mergeCell ref="Q33:S33"/>
    <mergeCell ref="A3:G3"/>
    <mergeCell ref="T35:W35"/>
    <mergeCell ref="A7:G7"/>
    <mergeCell ref="A8:A10"/>
    <mergeCell ref="D8:D10"/>
    <mergeCell ref="A17:G17"/>
    <mergeCell ref="H10:I10"/>
    <mergeCell ref="J10:K10"/>
    <mergeCell ref="R21:V21"/>
    <mergeCell ref="R22:V22"/>
    <mergeCell ref="R23:V23"/>
    <mergeCell ref="A30:G30"/>
    <mergeCell ref="T33:W33"/>
    <mergeCell ref="A1:G1"/>
    <mergeCell ref="A13:G13"/>
    <mergeCell ref="A15:G15"/>
    <mergeCell ref="E31:E42"/>
    <mergeCell ref="A43:G43"/>
    <mergeCell ref="A11:G11"/>
  </mergeCells>
  <phoneticPr fontId="2" type="noConversion"/>
  <printOptions horizont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7"/>
  <sheetViews>
    <sheetView view="pageBreakPreview" zoomScale="85" zoomScaleNormal="85" zoomScaleSheetLayoutView="85" workbookViewId="0">
      <selection sqref="A1:G1"/>
    </sheetView>
  </sheetViews>
  <sheetFormatPr defaultRowHeight="12.75" x14ac:dyDescent="0.2"/>
  <cols>
    <col min="1" max="1" width="32.7109375" style="5" customWidth="1"/>
    <col min="2" max="3" width="17.7109375" style="5" customWidth="1"/>
    <col min="4" max="4" width="47.7109375" style="5" customWidth="1"/>
    <col min="5" max="6" width="10.7109375" style="5" customWidth="1"/>
    <col min="7" max="7" width="10.7109375" style="59" customWidth="1"/>
    <col min="8" max="9" width="5.85546875" style="5" customWidth="1"/>
    <col min="10" max="16384" width="9.140625" style="5"/>
  </cols>
  <sheetData>
    <row r="1" spans="1:24" ht="140.1" customHeight="1" thickBot="1" x14ac:dyDescent="0.25">
      <c r="A1" s="254"/>
      <c r="B1" s="255"/>
      <c r="C1" s="255"/>
      <c r="D1" s="255"/>
      <c r="E1" s="255"/>
      <c r="F1" s="255"/>
      <c r="G1" s="256"/>
    </row>
    <row r="2" spans="1:24" ht="45.75" thickBot="1" x14ac:dyDescent="0.25">
      <c r="A2" s="81" t="s">
        <v>284</v>
      </c>
      <c r="B2" s="78" t="s">
        <v>1</v>
      </c>
      <c r="C2" s="78" t="s">
        <v>283</v>
      </c>
      <c r="D2" s="78" t="s">
        <v>11</v>
      </c>
      <c r="E2" s="112" t="s">
        <v>84</v>
      </c>
      <c r="F2" s="78" t="s">
        <v>12</v>
      </c>
      <c r="G2" s="99" t="s">
        <v>2</v>
      </c>
    </row>
    <row r="3" spans="1:24" ht="13.5" customHeight="1" thickBot="1" x14ac:dyDescent="0.25">
      <c r="A3" s="273" t="s">
        <v>221</v>
      </c>
      <c r="B3" s="274"/>
      <c r="C3" s="274"/>
      <c r="D3" s="274"/>
      <c r="E3" s="274"/>
      <c r="F3" s="274"/>
      <c r="G3" s="275"/>
    </row>
    <row r="4" spans="1:24" ht="65.099999999999994" customHeight="1" thickBot="1" x14ac:dyDescent="0.25">
      <c r="A4" s="276"/>
      <c r="B4" s="96" t="s">
        <v>149</v>
      </c>
      <c r="C4" s="96" t="s">
        <v>67</v>
      </c>
      <c r="D4" s="277" t="s">
        <v>293</v>
      </c>
      <c r="E4" s="74">
        <v>38.78</v>
      </c>
      <c r="F4" s="96">
        <v>8.4000000000000005E-2</v>
      </c>
      <c r="G4" s="204">
        <f>Таблица!E26</f>
        <v>15250.3</v>
      </c>
    </row>
    <row r="5" spans="1:24" ht="65.099999999999994" customHeight="1" thickBot="1" x14ac:dyDescent="0.25">
      <c r="A5" s="276"/>
      <c r="B5" s="95" t="s">
        <v>150</v>
      </c>
      <c r="C5" s="88" t="s">
        <v>66</v>
      </c>
      <c r="D5" s="277"/>
      <c r="E5" s="74">
        <v>63.86</v>
      </c>
      <c r="F5" s="95">
        <v>0.68799999999999994</v>
      </c>
      <c r="G5" s="98">
        <f>Таблица!E27</f>
        <v>22328.799999999999</v>
      </c>
    </row>
    <row r="6" spans="1:24" ht="65.099999999999994" customHeight="1" thickBot="1" x14ac:dyDescent="0.25">
      <c r="A6" s="278"/>
      <c r="B6" s="95" t="s">
        <v>151</v>
      </c>
      <c r="C6" s="95" t="s">
        <v>68</v>
      </c>
      <c r="D6" s="280" t="s">
        <v>293</v>
      </c>
      <c r="E6" s="74">
        <v>23.98</v>
      </c>
      <c r="F6" s="95">
        <v>5.0999999999999997E-2</v>
      </c>
      <c r="G6" s="103">
        <f>Таблица!E28</f>
        <v>10652.2</v>
      </c>
      <c r="K6" s="3"/>
    </row>
    <row r="7" spans="1:24" ht="65.099999999999994" customHeight="1" thickBot="1" x14ac:dyDescent="0.25">
      <c r="A7" s="279"/>
      <c r="B7" s="95" t="s">
        <v>152</v>
      </c>
      <c r="C7" s="95" t="s">
        <v>69</v>
      </c>
      <c r="D7" s="277"/>
      <c r="E7" s="74">
        <v>39.72</v>
      </c>
      <c r="F7" s="95">
        <v>8.5000000000000006E-2</v>
      </c>
      <c r="G7" s="98">
        <f>Таблица!E29</f>
        <v>15184</v>
      </c>
    </row>
    <row r="8" spans="1:24" ht="41.25" hidden="1" customHeight="1" x14ac:dyDescent="0.2">
      <c r="A8" s="279"/>
      <c r="B8" s="96"/>
      <c r="C8" s="96"/>
      <c r="D8" s="277"/>
      <c r="E8" s="72"/>
      <c r="F8" s="96"/>
      <c r="G8" s="103"/>
    </row>
    <row r="9" spans="1:24" ht="15" customHeight="1" thickBot="1" x14ac:dyDescent="0.25">
      <c r="A9" s="238" t="s">
        <v>30</v>
      </c>
      <c r="B9" s="233"/>
      <c r="C9" s="233"/>
      <c r="D9" s="233"/>
      <c r="E9" s="233"/>
      <c r="F9" s="233"/>
      <c r="G9" s="240"/>
    </row>
    <row r="10" spans="1:24" ht="65.099999999999994" customHeight="1" thickBot="1" x14ac:dyDescent="0.25">
      <c r="A10" s="271"/>
      <c r="B10" s="87" t="s">
        <v>71</v>
      </c>
      <c r="C10" s="89" t="s">
        <v>76</v>
      </c>
      <c r="D10" s="267" t="s">
        <v>122</v>
      </c>
      <c r="E10" s="199" t="s">
        <v>204</v>
      </c>
      <c r="F10" s="200">
        <v>1.2E-2</v>
      </c>
      <c r="G10" s="98">
        <f>Таблица!E30</f>
        <v>1908.4</v>
      </c>
    </row>
    <row r="11" spans="1:24" ht="65.099999999999994" customHeight="1" thickBot="1" x14ac:dyDescent="0.25">
      <c r="A11" s="272"/>
      <c r="B11" s="106" t="s">
        <v>70</v>
      </c>
      <c r="C11" s="95" t="s">
        <v>75</v>
      </c>
      <c r="D11" s="268"/>
      <c r="E11" s="199" t="s">
        <v>205</v>
      </c>
      <c r="F11" s="201" t="s">
        <v>134</v>
      </c>
      <c r="G11" s="98">
        <f>Таблица!E31</f>
        <v>3539.9</v>
      </c>
    </row>
    <row r="12" spans="1:24" ht="65.099999999999994" customHeight="1" thickBot="1" x14ac:dyDescent="0.25">
      <c r="A12" s="271"/>
      <c r="B12" s="106" t="s">
        <v>74</v>
      </c>
      <c r="C12" s="89" t="s">
        <v>80</v>
      </c>
      <c r="D12" s="267" t="s">
        <v>122</v>
      </c>
      <c r="E12" s="202" t="s">
        <v>206</v>
      </c>
      <c r="F12" s="201" t="s">
        <v>143</v>
      </c>
      <c r="G12" s="98">
        <f>Таблица!E32</f>
        <v>2419.3000000000002</v>
      </c>
    </row>
    <row r="13" spans="1:24" ht="65.099999999999994" customHeight="1" thickBot="1" x14ac:dyDescent="0.25">
      <c r="A13" s="272"/>
      <c r="B13" s="106" t="s">
        <v>72</v>
      </c>
      <c r="C13" s="95" t="s">
        <v>79</v>
      </c>
      <c r="D13" s="268"/>
      <c r="E13" s="202" t="s">
        <v>207</v>
      </c>
      <c r="F13" s="201" t="s">
        <v>139</v>
      </c>
      <c r="G13" s="98">
        <f>Таблица!E33</f>
        <v>4642.3</v>
      </c>
    </row>
    <row r="14" spans="1:24" ht="65.099999999999994" customHeight="1" thickBot="1" x14ac:dyDescent="0.25">
      <c r="A14" s="281"/>
      <c r="B14" s="95" t="s">
        <v>73</v>
      </c>
      <c r="C14" s="92" t="s">
        <v>86</v>
      </c>
      <c r="D14" s="267" t="s">
        <v>122</v>
      </c>
      <c r="E14" s="202" t="s">
        <v>208</v>
      </c>
      <c r="F14" s="201" t="s">
        <v>144</v>
      </c>
      <c r="G14" s="98">
        <f>Таблица!E34</f>
        <v>3764.8</v>
      </c>
      <c r="Q14" s="1"/>
      <c r="R14" s="257"/>
      <c r="S14" s="257"/>
      <c r="T14" s="257"/>
      <c r="U14" s="257"/>
      <c r="V14" s="257"/>
      <c r="W14" s="1"/>
    </row>
    <row r="15" spans="1:24" ht="65.099999999999994" customHeight="1" thickBot="1" x14ac:dyDescent="0.25">
      <c r="A15" s="282"/>
      <c r="B15" s="88" t="s">
        <v>54</v>
      </c>
      <c r="C15" s="106" t="s">
        <v>77</v>
      </c>
      <c r="D15" s="268"/>
      <c r="E15" s="202" t="s">
        <v>209</v>
      </c>
      <c r="F15" s="201" t="s">
        <v>145</v>
      </c>
      <c r="G15" s="98">
        <f>Таблица!E35</f>
        <v>7207.2</v>
      </c>
      <c r="Q15" s="1"/>
      <c r="R15" s="2"/>
      <c r="S15" s="2"/>
      <c r="T15" s="2"/>
      <c r="U15" s="2"/>
      <c r="V15" s="2"/>
      <c r="W15" s="1"/>
    </row>
    <row r="16" spans="1:24" ht="65.099999999999994" customHeight="1" thickBot="1" x14ac:dyDescent="0.25">
      <c r="A16" s="271"/>
      <c r="B16" s="189" t="s">
        <v>289</v>
      </c>
      <c r="C16" s="88" t="s">
        <v>292</v>
      </c>
      <c r="D16" s="105" t="s">
        <v>290</v>
      </c>
      <c r="E16" s="202" t="s">
        <v>147</v>
      </c>
      <c r="F16" s="201" t="s">
        <v>146</v>
      </c>
      <c r="G16" s="98">
        <f>Таблица!E36</f>
        <v>5738.2</v>
      </c>
      <c r="P16" s="1"/>
      <c r="Q16" s="1"/>
      <c r="R16" s="1"/>
      <c r="S16" s="1"/>
      <c r="T16" s="1"/>
      <c r="U16" s="1"/>
      <c r="V16" s="1"/>
      <c r="W16" s="1"/>
      <c r="X16" s="1"/>
    </row>
    <row r="17" spans="1:24" ht="65.099999999999994" customHeight="1" thickBot="1" x14ac:dyDescent="0.25">
      <c r="A17" s="272"/>
      <c r="B17" s="184" t="s">
        <v>81</v>
      </c>
      <c r="C17" s="88" t="s">
        <v>82</v>
      </c>
      <c r="D17" s="108" t="s">
        <v>83</v>
      </c>
      <c r="E17" s="202" t="s">
        <v>148</v>
      </c>
      <c r="F17" s="201" t="s">
        <v>133</v>
      </c>
      <c r="G17" s="98">
        <f>Таблица!E37</f>
        <v>1167.4000000000001</v>
      </c>
      <c r="P17" s="1"/>
      <c r="Q17" s="1"/>
      <c r="R17" s="1"/>
      <c r="S17" s="1"/>
      <c r="T17" s="1"/>
      <c r="U17" s="1"/>
      <c r="V17" s="1"/>
      <c r="W17" s="1"/>
      <c r="X17" s="1"/>
    </row>
    <row r="18" spans="1:24" ht="88.5" customHeight="1" thickBot="1" x14ac:dyDescent="0.25">
      <c r="A18" s="269"/>
      <c r="B18" s="226" t="s">
        <v>250</v>
      </c>
      <c r="C18" s="88" t="s">
        <v>125</v>
      </c>
      <c r="D18" s="270" t="s">
        <v>251</v>
      </c>
      <c r="E18" s="202" t="s">
        <v>218</v>
      </c>
      <c r="F18" s="201" t="s">
        <v>219</v>
      </c>
      <c r="G18" s="98">
        <f>Таблица!E38</f>
        <v>1669.2</v>
      </c>
      <c r="P18" s="1"/>
      <c r="Q18" s="1"/>
      <c r="R18" s="1"/>
      <c r="S18" s="1"/>
      <c r="T18" s="1"/>
      <c r="U18" s="1"/>
      <c r="V18" s="1"/>
      <c r="W18" s="1"/>
      <c r="X18" s="1"/>
    </row>
    <row r="19" spans="1:24" ht="24" customHeight="1" x14ac:dyDescent="0.2">
      <c r="A19" s="7"/>
      <c r="B19" s="7"/>
      <c r="C19" s="7"/>
      <c r="D19" s="7"/>
      <c r="E19" s="7"/>
      <c r="F19" s="7"/>
      <c r="G19" s="7"/>
      <c r="P19" s="1"/>
      <c r="Q19" s="1"/>
      <c r="R19" s="1"/>
      <c r="S19" s="1"/>
      <c r="T19" s="1"/>
      <c r="U19" s="1"/>
      <c r="V19" s="1"/>
      <c r="W19" s="1"/>
      <c r="X19" s="1"/>
    </row>
    <row r="20" spans="1:24" ht="27" customHeight="1" x14ac:dyDescent="0.2">
      <c r="A20" s="7"/>
      <c r="B20" s="7"/>
      <c r="C20" s="7"/>
      <c r="D20" s="7"/>
      <c r="E20" s="7"/>
      <c r="F20" s="7"/>
      <c r="G20" s="7"/>
    </row>
    <row r="21" spans="1:24" ht="21" customHeight="1" x14ac:dyDescent="0.2">
      <c r="A21" s="7"/>
      <c r="B21" s="7"/>
      <c r="C21" s="7"/>
      <c r="D21" s="7"/>
      <c r="E21" s="7"/>
      <c r="F21" s="7"/>
      <c r="G21" s="7"/>
    </row>
    <row r="22" spans="1:24" ht="12.75" customHeight="1" x14ac:dyDescent="0.2">
      <c r="A22" s="266"/>
      <c r="B22" s="236"/>
      <c r="C22" s="236"/>
      <c r="D22" s="263"/>
      <c r="E22" s="257"/>
      <c r="F22" s="257"/>
      <c r="G22" s="264"/>
    </row>
    <row r="23" spans="1:24" ht="18.75" customHeight="1" x14ac:dyDescent="0.2">
      <c r="A23" s="266"/>
      <c r="B23" s="236"/>
      <c r="C23" s="236"/>
      <c r="D23" s="263"/>
      <c r="E23" s="257"/>
      <c r="F23" s="257"/>
      <c r="G23" s="264"/>
      <c r="H23" s="1"/>
      <c r="I23" s="1"/>
      <c r="J23" s="1"/>
    </row>
    <row r="24" spans="1:24" ht="19.5" customHeight="1" x14ac:dyDescent="0.2">
      <c r="A24" s="266"/>
      <c r="B24" s="236"/>
      <c r="C24" s="236"/>
      <c r="D24" s="263"/>
      <c r="E24" s="257"/>
      <c r="F24" s="257"/>
      <c r="G24" s="264"/>
      <c r="H24" s="1"/>
      <c r="I24" s="1"/>
      <c r="J24" s="1"/>
    </row>
    <row r="25" spans="1:24" ht="18.75" customHeight="1" x14ac:dyDescent="0.2">
      <c r="A25" s="266"/>
      <c r="B25" s="236"/>
      <c r="C25" s="236"/>
      <c r="D25" s="263"/>
      <c r="E25" s="257"/>
      <c r="F25" s="257"/>
      <c r="G25" s="264"/>
      <c r="H25" s="7"/>
      <c r="I25" s="7"/>
      <c r="J25" s="1"/>
    </row>
    <row r="26" spans="1:24" ht="21.75" customHeight="1" x14ac:dyDescent="0.2">
      <c r="A26" s="266"/>
      <c r="B26" s="236"/>
      <c r="C26" s="236"/>
      <c r="D26" s="263"/>
      <c r="E26" s="257"/>
      <c r="F26" s="257"/>
      <c r="G26" s="264"/>
      <c r="H26" s="1" t="s">
        <v>3</v>
      </c>
      <c r="I26" s="1"/>
      <c r="J26" s="1"/>
    </row>
    <row r="27" spans="1:24" ht="15" customHeight="1" x14ac:dyDescent="0.2">
      <c r="A27" s="236"/>
      <c r="B27" s="236"/>
      <c r="C27" s="236"/>
      <c r="D27" s="236"/>
      <c r="E27" s="236"/>
      <c r="F27" s="236"/>
      <c r="G27" s="236"/>
    </row>
    <row r="28" spans="1:24" x14ac:dyDescent="0.2">
      <c r="A28" s="1"/>
      <c r="B28" s="236"/>
      <c r="C28" s="236"/>
      <c r="D28" s="263"/>
      <c r="E28" s="1"/>
      <c r="F28" s="1"/>
      <c r="G28" s="264"/>
    </row>
    <row r="29" spans="1:24" x14ac:dyDescent="0.2">
      <c r="A29" s="1"/>
      <c r="B29" s="236"/>
      <c r="C29" s="236"/>
      <c r="D29" s="263"/>
      <c r="E29" s="1"/>
      <c r="F29" s="1"/>
      <c r="G29" s="264"/>
    </row>
    <row r="30" spans="1:24" x14ac:dyDescent="0.2">
      <c r="A30" s="1"/>
      <c r="B30" s="236"/>
      <c r="C30" s="236"/>
      <c r="D30" s="263"/>
      <c r="E30" s="1"/>
      <c r="F30" s="1"/>
      <c r="G30" s="264"/>
    </row>
    <row r="31" spans="1:24" x14ac:dyDescent="0.2">
      <c r="A31" s="1"/>
      <c r="B31" s="236"/>
      <c r="C31" s="236"/>
      <c r="D31" s="263"/>
      <c r="E31" s="1"/>
      <c r="F31" s="1"/>
      <c r="G31" s="264"/>
    </row>
    <row r="32" spans="1:24" x14ac:dyDescent="0.2">
      <c r="A32" s="1"/>
      <c r="B32" s="236"/>
      <c r="C32" s="236"/>
      <c r="D32" s="263"/>
      <c r="E32" s="1"/>
      <c r="F32" s="1"/>
      <c r="G32" s="264"/>
    </row>
    <row r="33" spans="1:7" x14ac:dyDescent="0.2">
      <c r="A33" s="1"/>
      <c r="B33" s="236"/>
      <c r="C33" s="236"/>
      <c r="D33" s="263"/>
      <c r="E33" s="1"/>
      <c r="F33" s="1"/>
      <c r="G33" s="264"/>
    </row>
    <row r="34" spans="1:7" x14ac:dyDescent="0.2">
      <c r="A34" s="1"/>
      <c r="B34" s="236"/>
      <c r="C34" s="236"/>
      <c r="D34" s="263"/>
      <c r="E34" s="1"/>
      <c r="F34" s="1"/>
      <c r="G34" s="264"/>
    </row>
    <row r="35" spans="1:7" x14ac:dyDescent="0.2">
      <c r="A35" s="1"/>
      <c r="B35" s="236"/>
      <c r="C35" s="236"/>
      <c r="D35" s="263"/>
      <c r="E35" s="1"/>
      <c r="F35" s="1"/>
      <c r="G35" s="264"/>
    </row>
    <row r="36" spans="1:7" x14ac:dyDescent="0.2">
      <c r="A36" s="1"/>
      <c r="B36" s="1"/>
      <c r="C36" s="1"/>
      <c r="D36" s="1"/>
      <c r="E36" s="1"/>
      <c r="F36" s="1"/>
      <c r="G36" s="58"/>
    </row>
    <row r="37" spans="1:7" x14ac:dyDescent="0.2">
      <c r="A37" s="1"/>
      <c r="B37" s="1"/>
      <c r="C37" s="1"/>
      <c r="D37" s="1"/>
      <c r="E37" s="1"/>
      <c r="F37" s="1"/>
      <c r="G37" s="58"/>
    </row>
  </sheetData>
  <sheetProtection password="E7C5" sheet="1" objects="1" scenarios="1"/>
  <mergeCells count="29">
    <mergeCell ref="B28:B35"/>
    <mergeCell ref="C28:C35"/>
    <mergeCell ref="D28:D35"/>
    <mergeCell ref="G28:G35"/>
    <mergeCell ref="R14:V14"/>
    <mergeCell ref="G22:G26"/>
    <mergeCell ref="F22:F26"/>
    <mergeCell ref="E22:E26"/>
    <mergeCell ref="A27:G27"/>
    <mergeCell ref="A22:A26"/>
    <mergeCell ref="A14:A15"/>
    <mergeCell ref="B22:B26"/>
    <mergeCell ref="C22:C26"/>
    <mergeCell ref="D22:D26"/>
    <mergeCell ref="A1:G1"/>
    <mergeCell ref="D12:D13"/>
    <mergeCell ref="D14:D15"/>
    <mergeCell ref="A18"/>
    <mergeCell ref="D18"/>
    <mergeCell ref="A16:A17"/>
    <mergeCell ref="A3:G3"/>
    <mergeCell ref="A10:A11"/>
    <mergeCell ref="A12:A13"/>
    <mergeCell ref="A4:A5"/>
    <mergeCell ref="D4:D5"/>
    <mergeCell ref="A6:A8"/>
    <mergeCell ref="D6:D8"/>
    <mergeCell ref="A9:G9"/>
    <mergeCell ref="D10:D11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65" orientation="portrait" r:id="rId1"/>
  <headerFooter alignWithMargins="0"/>
  <rowBreaks count="1" manualBreakCount="1">
    <brk id="1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BreakPreview" zoomScale="50" zoomScaleNormal="100" zoomScaleSheetLayoutView="50" workbookViewId="0">
      <selection activeCell="B1" sqref="B1:N1"/>
    </sheetView>
  </sheetViews>
  <sheetFormatPr defaultRowHeight="15" x14ac:dyDescent="0.25"/>
  <cols>
    <col min="1" max="1" width="3.140625" style="20" customWidth="1"/>
    <col min="2" max="2" width="49" style="26" customWidth="1"/>
    <col min="3" max="3" width="30.7109375" style="26" customWidth="1"/>
    <col min="4" max="4" width="21.5703125" style="26" customWidth="1"/>
    <col min="5" max="5" width="16.7109375" style="22" customWidth="1"/>
    <col min="6" max="6" width="22.5703125" style="27" customWidth="1"/>
    <col min="7" max="7" width="19" style="27" customWidth="1"/>
    <col min="8" max="8" width="21.7109375" style="27" customWidth="1"/>
    <col min="9" max="9" width="17.5703125" style="27" customWidth="1"/>
    <col min="10" max="10" width="26.85546875" style="27" customWidth="1"/>
    <col min="11" max="11" width="16.42578125" style="27" customWidth="1"/>
    <col min="12" max="12" width="20.5703125" style="20" customWidth="1"/>
    <col min="13" max="13" width="16.28515625" style="20" customWidth="1"/>
    <col min="14" max="14" width="20.85546875" style="65" customWidth="1"/>
    <col min="15" max="16384" width="9.140625" style="20"/>
  </cols>
  <sheetData>
    <row r="1" spans="2:18" ht="249" customHeight="1" thickBot="1" x14ac:dyDescent="0.3">
      <c r="B1" s="344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6"/>
    </row>
    <row r="2" spans="2:18" ht="30" customHeight="1" thickBot="1" x14ac:dyDescent="0.3">
      <c r="B2" s="361" t="s">
        <v>16</v>
      </c>
      <c r="C2" s="336" t="s">
        <v>71</v>
      </c>
      <c r="D2" s="337"/>
      <c r="E2" s="364" t="s">
        <v>17</v>
      </c>
      <c r="F2" s="365"/>
      <c r="G2" s="326" t="s">
        <v>18</v>
      </c>
      <c r="H2" s="327"/>
      <c r="I2" s="372" t="s">
        <v>123</v>
      </c>
      <c r="J2" s="366" t="s">
        <v>155</v>
      </c>
      <c r="K2" s="366"/>
      <c r="L2" s="366"/>
      <c r="M2" s="366"/>
      <c r="N2" s="367"/>
    </row>
    <row r="3" spans="2:18" ht="30" customHeight="1" thickBot="1" x14ac:dyDescent="0.3">
      <c r="B3" s="362"/>
      <c r="C3" s="338" t="s">
        <v>74</v>
      </c>
      <c r="D3" s="339"/>
      <c r="E3" s="332" t="s">
        <v>19</v>
      </c>
      <c r="F3" s="333"/>
      <c r="G3" s="328"/>
      <c r="H3" s="329"/>
      <c r="I3" s="373"/>
      <c r="J3" s="368"/>
      <c r="K3" s="368"/>
      <c r="L3" s="368"/>
      <c r="M3" s="368"/>
      <c r="N3" s="369"/>
    </row>
    <row r="4" spans="2:18" ht="30" customHeight="1" thickBot="1" x14ac:dyDescent="0.3">
      <c r="B4" s="363"/>
      <c r="C4" s="375" t="s">
        <v>73</v>
      </c>
      <c r="D4" s="376"/>
      <c r="E4" s="334" t="s">
        <v>20</v>
      </c>
      <c r="F4" s="335"/>
      <c r="G4" s="330"/>
      <c r="H4" s="331"/>
      <c r="I4" s="374"/>
      <c r="J4" s="370"/>
      <c r="K4" s="370"/>
      <c r="L4" s="370"/>
      <c r="M4" s="370"/>
      <c r="N4" s="371"/>
    </row>
    <row r="5" spans="2:18" ht="65.099999999999994" customHeight="1" thickBot="1" x14ac:dyDescent="0.3">
      <c r="B5" s="348" t="s">
        <v>210</v>
      </c>
      <c r="C5" s="349"/>
      <c r="D5" s="349"/>
      <c r="E5" s="349"/>
      <c r="F5" s="349"/>
      <c r="G5" s="349"/>
      <c r="H5" s="349"/>
      <c r="I5" s="350"/>
      <c r="J5" s="350"/>
      <c r="K5" s="350"/>
      <c r="L5" s="350"/>
      <c r="M5" s="350"/>
      <c r="N5" s="351"/>
    </row>
    <row r="6" spans="2:18" ht="6.75" hidden="1" customHeight="1" x14ac:dyDescent="0.25">
      <c r="B6" s="352"/>
      <c r="C6" s="353"/>
      <c r="D6" s="353"/>
      <c r="E6" s="353"/>
      <c r="F6" s="354"/>
      <c r="G6" s="354"/>
      <c r="H6" s="354"/>
      <c r="I6" s="354"/>
      <c r="J6" s="354"/>
      <c r="K6" s="355"/>
      <c r="L6" s="21"/>
      <c r="M6" s="36"/>
      <c r="N6" s="64"/>
    </row>
    <row r="7" spans="2:18" ht="21" thickBot="1" x14ac:dyDescent="0.35">
      <c r="B7" s="304" t="s">
        <v>21</v>
      </c>
      <c r="C7" s="304" t="s">
        <v>284</v>
      </c>
      <c r="D7" s="304" t="s">
        <v>1</v>
      </c>
      <c r="E7" s="356" t="s">
        <v>22</v>
      </c>
      <c r="F7" s="358" t="s">
        <v>23</v>
      </c>
      <c r="G7" s="359"/>
      <c r="H7" s="359"/>
      <c r="I7" s="359"/>
      <c r="J7" s="359"/>
      <c r="K7" s="359"/>
      <c r="L7" s="359"/>
      <c r="M7" s="360"/>
      <c r="N7" s="300" t="s">
        <v>2</v>
      </c>
    </row>
    <row r="8" spans="2:18" ht="69.75" customHeight="1" thickBot="1" x14ac:dyDescent="0.3">
      <c r="B8" s="302"/>
      <c r="C8" s="302"/>
      <c r="D8" s="302"/>
      <c r="E8" s="357"/>
      <c r="F8" s="209" t="s">
        <v>238</v>
      </c>
      <c r="G8" s="38" t="s">
        <v>24</v>
      </c>
      <c r="H8" s="37" t="s">
        <v>25</v>
      </c>
      <c r="I8" s="38" t="s">
        <v>24</v>
      </c>
      <c r="J8" s="137" t="s">
        <v>26</v>
      </c>
      <c r="K8" s="38" t="s">
        <v>24</v>
      </c>
      <c r="L8" s="37" t="s">
        <v>33</v>
      </c>
      <c r="M8" s="38" t="s">
        <v>24</v>
      </c>
      <c r="N8" s="347"/>
    </row>
    <row r="9" spans="2:18" ht="180" customHeight="1" thickBot="1" x14ac:dyDescent="0.35">
      <c r="B9" s="148" t="s">
        <v>101</v>
      </c>
      <c r="C9" s="138"/>
      <c r="D9" s="149" t="s">
        <v>156</v>
      </c>
      <c r="E9" s="139">
        <v>1</v>
      </c>
      <c r="F9" s="46" t="s">
        <v>150</v>
      </c>
      <c r="G9" s="140"/>
      <c r="H9" s="134" t="s">
        <v>70</v>
      </c>
      <c r="I9" s="51">
        <v>1</v>
      </c>
      <c r="J9" s="141"/>
      <c r="K9" s="142"/>
      <c r="L9" s="50"/>
      <c r="M9" s="51"/>
      <c r="N9" s="66">
        <f>Таблица!E27+Таблица!E31</f>
        <v>25868.7</v>
      </c>
    </row>
    <row r="10" spans="2:18" ht="180" customHeight="1" thickBot="1" x14ac:dyDescent="0.3">
      <c r="B10" s="147" t="s">
        <v>102</v>
      </c>
      <c r="C10" s="114"/>
      <c r="D10" s="150" t="s">
        <v>157</v>
      </c>
      <c r="E10" s="123">
        <v>1</v>
      </c>
      <c r="F10" s="46" t="s">
        <v>150</v>
      </c>
      <c r="G10" s="124"/>
      <c r="H10" s="134" t="s">
        <v>70</v>
      </c>
      <c r="I10" s="118">
        <v>1</v>
      </c>
      <c r="J10" s="48" t="s">
        <v>124</v>
      </c>
      <c r="K10" s="116">
        <v>2</v>
      </c>
      <c r="L10" s="117"/>
      <c r="M10" s="118"/>
      <c r="N10" s="115">
        <f>Таблица!E27+Таблица!E31+Таблица!E36+Таблица!E36+Таблица!E37+Таблица!E37</f>
        <v>39679.9</v>
      </c>
      <c r="R10" s="40"/>
    </row>
    <row r="11" spans="2:18" ht="95.1" customHeight="1" thickBot="1" x14ac:dyDescent="0.3">
      <c r="B11" s="298" t="s">
        <v>100</v>
      </c>
      <c r="C11" s="342"/>
      <c r="D11" s="340" t="s">
        <v>158</v>
      </c>
      <c r="E11" s="283"/>
      <c r="F11" s="322" t="s">
        <v>150</v>
      </c>
      <c r="G11" s="283"/>
      <c r="H11" s="134" t="s">
        <v>72</v>
      </c>
      <c r="I11" s="118">
        <v>1</v>
      </c>
      <c r="J11" s="377"/>
      <c r="K11" s="283"/>
      <c r="L11" s="285"/>
      <c r="M11" s="287"/>
      <c r="N11" s="289">
        <f>Таблица!E27+Таблица!E31+Таблица!E33</f>
        <v>30511</v>
      </c>
      <c r="R11" s="40"/>
    </row>
    <row r="12" spans="2:18" ht="95.1" customHeight="1" thickBot="1" x14ac:dyDescent="0.3">
      <c r="B12" s="299"/>
      <c r="C12" s="343"/>
      <c r="D12" s="341"/>
      <c r="E12" s="284"/>
      <c r="F12" s="323"/>
      <c r="G12" s="284"/>
      <c r="H12" s="134" t="s">
        <v>70</v>
      </c>
      <c r="I12" s="118">
        <v>1</v>
      </c>
      <c r="J12" s="378"/>
      <c r="K12" s="284"/>
      <c r="L12" s="286"/>
      <c r="M12" s="288"/>
      <c r="N12" s="290"/>
    </row>
    <row r="13" spans="2:18" ht="189.95" customHeight="1" thickBot="1" x14ac:dyDescent="0.35">
      <c r="B13" s="152" t="s">
        <v>103</v>
      </c>
      <c r="C13" s="113"/>
      <c r="D13" s="151" t="s">
        <v>159</v>
      </c>
      <c r="E13" s="128"/>
      <c r="F13" s="46" t="s">
        <v>150</v>
      </c>
      <c r="G13" s="129"/>
      <c r="H13" s="134" t="s">
        <v>70</v>
      </c>
      <c r="I13" s="118">
        <v>2</v>
      </c>
      <c r="J13" s="121"/>
      <c r="K13" s="120"/>
      <c r="L13" s="117"/>
      <c r="M13" s="118"/>
      <c r="N13" s="115">
        <f>Таблица!E27+Таблица!E31+Таблица!E31</f>
        <v>29408.6</v>
      </c>
    </row>
    <row r="14" spans="2:18" ht="189.95" customHeight="1" thickBot="1" x14ac:dyDescent="0.35">
      <c r="B14" s="153" t="s">
        <v>104</v>
      </c>
      <c r="C14" s="113"/>
      <c r="D14" s="151" t="s">
        <v>160</v>
      </c>
      <c r="E14" s="128"/>
      <c r="F14" s="46" t="s">
        <v>150</v>
      </c>
      <c r="G14" s="129"/>
      <c r="H14" s="134" t="s">
        <v>72</v>
      </c>
      <c r="I14" s="118">
        <v>1</v>
      </c>
      <c r="J14" s="121"/>
      <c r="K14" s="120"/>
      <c r="L14" s="117"/>
      <c r="M14" s="118"/>
      <c r="N14" s="115">
        <f>Таблица!E27+Таблица!E33</f>
        <v>26971.1</v>
      </c>
    </row>
    <row r="15" spans="2:18" ht="189.95" customHeight="1" thickBot="1" x14ac:dyDescent="0.3">
      <c r="B15" s="152" t="s">
        <v>105</v>
      </c>
      <c r="C15" s="113"/>
      <c r="D15" s="151" t="s">
        <v>161</v>
      </c>
      <c r="E15" s="128"/>
      <c r="F15" s="46" t="s">
        <v>150</v>
      </c>
      <c r="G15" s="129"/>
      <c r="H15" s="134" t="s">
        <v>54</v>
      </c>
      <c r="I15" s="118">
        <v>1</v>
      </c>
      <c r="J15" s="119"/>
      <c r="K15" s="122"/>
      <c r="L15" s="117"/>
      <c r="M15" s="118"/>
      <c r="N15" s="115">
        <f>Таблица!E27+Таблица!E35</f>
        <v>29536</v>
      </c>
    </row>
    <row r="16" spans="2:18" ht="174.75" customHeight="1" thickBot="1" x14ac:dyDescent="0.3">
      <c r="B16" s="152" t="s">
        <v>106</v>
      </c>
      <c r="C16" s="113"/>
      <c r="D16" s="151" t="s">
        <v>162</v>
      </c>
      <c r="E16" s="128"/>
      <c r="F16" s="46" t="s">
        <v>152</v>
      </c>
      <c r="G16" s="129"/>
      <c r="H16" s="134" t="s">
        <v>70</v>
      </c>
      <c r="I16" s="118">
        <v>1</v>
      </c>
      <c r="J16" s="119"/>
      <c r="K16" s="122"/>
      <c r="L16" s="117"/>
      <c r="M16" s="118"/>
      <c r="N16" s="115">
        <f>Таблица!E29+Таблица!E31</f>
        <v>18723.900000000001</v>
      </c>
    </row>
    <row r="17" spans="2:14" ht="170.25" customHeight="1" thickBot="1" x14ac:dyDescent="0.3">
      <c r="B17" s="153" t="s">
        <v>104</v>
      </c>
      <c r="C17" s="113"/>
      <c r="D17" s="151" t="s">
        <v>163</v>
      </c>
      <c r="E17" s="128"/>
      <c r="F17" s="46" t="s">
        <v>152</v>
      </c>
      <c r="G17" s="129"/>
      <c r="H17" s="134" t="s">
        <v>72</v>
      </c>
      <c r="I17" s="118">
        <v>1</v>
      </c>
      <c r="J17" s="119"/>
      <c r="K17" s="122"/>
      <c r="L17" s="117"/>
      <c r="M17" s="118"/>
      <c r="N17" s="115">
        <f>Таблица!E29+Таблица!E33</f>
        <v>19826.3</v>
      </c>
    </row>
    <row r="18" spans="2:14" ht="164.25" customHeight="1" thickBot="1" x14ac:dyDescent="0.3">
      <c r="B18" s="152" t="s">
        <v>107</v>
      </c>
      <c r="C18" s="41"/>
      <c r="D18" s="151" t="s">
        <v>164</v>
      </c>
      <c r="E18" s="67">
        <v>1</v>
      </c>
      <c r="F18" s="46" t="s">
        <v>152</v>
      </c>
      <c r="G18" s="47">
        <f>E18</f>
        <v>1</v>
      </c>
      <c r="H18" s="136"/>
      <c r="I18" s="42"/>
      <c r="J18" s="48" t="s">
        <v>124</v>
      </c>
      <c r="K18" s="49">
        <f>E18*2</f>
        <v>2</v>
      </c>
      <c r="L18" s="50"/>
      <c r="M18" s="51"/>
      <c r="N18" s="66">
        <f>Таблица!E29+Таблица!E36+Таблица!E37+Таблица!E36+Таблица!E37</f>
        <v>28995.200000000001</v>
      </c>
    </row>
    <row r="19" spans="2:14" ht="36" customHeight="1" thickBot="1" x14ac:dyDescent="0.3">
      <c r="B19" s="295" t="s">
        <v>15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7"/>
    </row>
    <row r="20" spans="2:14" ht="18" customHeight="1" thickBot="1" x14ac:dyDescent="0.35">
      <c r="B20" s="302" t="s">
        <v>21</v>
      </c>
      <c r="C20" s="304" t="s">
        <v>10</v>
      </c>
      <c r="D20" s="304" t="s">
        <v>1</v>
      </c>
      <c r="E20" s="302" t="s">
        <v>27</v>
      </c>
      <c r="F20" s="305" t="s">
        <v>23</v>
      </c>
      <c r="G20" s="306"/>
      <c r="H20" s="306"/>
      <c r="I20" s="306"/>
      <c r="J20" s="306"/>
      <c r="K20" s="306"/>
      <c r="L20" s="306"/>
      <c r="M20" s="307"/>
      <c r="N20" s="300" t="s">
        <v>2</v>
      </c>
    </row>
    <row r="21" spans="2:14" s="22" customFormat="1" ht="69.75" customHeight="1" thickBot="1" x14ac:dyDescent="0.3">
      <c r="B21" s="303"/>
      <c r="C21" s="303"/>
      <c r="D21" s="302"/>
      <c r="E21" s="303"/>
      <c r="F21" s="209" t="s">
        <v>238</v>
      </c>
      <c r="G21" s="70" t="s">
        <v>24</v>
      </c>
      <c r="H21" s="70" t="s">
        <v>28</v>
      </c>
      <c r="I21" s="70" t="s">
        <v>24</v>
      </c>
      <c r="J21" s="39" t="s">
        <v>26</v>
      </c>
      <c r="K21" s="43" t="s">
        <v>24</v>
      </c>
      <c r="L21" s="44" t="s">
        <v>33</v>
      </c>
      <c r="M21" s="44" t="s">
        <v>24</v>
      </c>
      <c r="N21" s="301"/>
    </row>
    <row r="22" spans="2:14" s="22" customFormat="1" ht="131.25" customHeight="1" thickBot="1" x14ac:dyDescent="0.35">
      <c r="B22" s="113" t="s">
        <v>108</v>
      </c>
      <c r="C22" s="113"/>
      <c r="D22" s="41" t="s">
        <v>165</v>
      </c>
      <c r="E22" s="126">
        <v>1</v>
      </c>
      <c r="F22" s="143" t="s">
        <v>154</v>
      </c>
      <c r="G22" s="127"/>
      <c r="H22" s="134" t="s">
        <v>54</v>
      </c>
      <c r="I22" s="51">
        <v>1</v>
      </c>
      <c r="J22" s="125"/>
      <c r="K22" s="125"/>
      <c r="L22" s="117"/>
      <c r="M22" s="118"/>
      <c r="N22" s="115">
        <f>Таблица!E25+Таблица!E35</f>
        <v>26184.6</v>
      </c>
    </row>
    <row r="23" spans="2:14" s="22" customFormat="1" ht="159.94999999999999" customHeight="1" thickBot="1" x14ac:dyDescent="0.35">
      <c r="B23" s="41" t="s">
        <v>95</v>
      </c>
      <c r="C23" s="154"/>
      <c r="D23" s="41" t="s">
        <v>166</v>
      </c>
      <c r="E23" s="155">
        <v>1</v>
      </c>
      <c r="F23" s="143" t="s">
        <v>153</v>
      </c>
      <c r="G23" s="132">
        <v>1</v>
      </c>
      <c r="H23" s="133" t="s">
        <v>85</v>
      </c>
      <c r="I23" s="156">
        <v>1</v>
      </c>
      <c r="J23" s="157"/>
      <c r="K23" s="158"/>
      <c r="L23" s="50"/>
      <c r="M23" s="156"/>
      <c r="N23" s="66">
        <f>Таблица!E23+Таблица!E24</f>
        <v>19063.2</v>
      </c>
    </row>
    <row r="24" spans="2:14" ht="65.099999999999994" customHeight="1" thickBot="1" x14ac:dyDescent="0.3">
      <c r="B24" s="295" t="s">
        <v>295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7"/>
    </row>
    <row r="25" spans="2:14" ht="30" customHeight="1" thickBot="1" x14ac:dyDescent="0.3">
      <c r="B25" s="302" t="s">
        <v>21</v>
      </c>
      <c r="C25" s="304" t="s">
        <v>10</v>
      </c>
      <c r="D25" s="304" t="s">
        <v>1</v>
      </c>
      <c r="E25" s="311" t="s">
        <v>22</v>
      </c>
      <c r="F25" s="313" t="s">
        <v>23</v>
      </c>
      <c r="G25" s="314"/>
      <c r="H25" s="314"/>
      <c r="I25" s="314"/>
      <c r="J25" s="314"/>
      <c r="K25" s="314"/>
      <c r="L25" s="314"/>
      <c r="M25" s="315"/>
      <c r="N25" s="300" t="s">
        <v>2</v>
      </c>
    </row>
    <row r="26" spans="2:14" ht="70.5" customHeight="1" thickBot="1" x14ac:dyDescent="0.3">
      <c r="B26" s="303"/>
      <c r="C26" s="303"/>
      <c r="D26" s="302"/>
      <c r="E26" s="312"/>
      <c r="F26" s="209" t="s">
        <v>238</v>
      </c>
      <c r="G26" s="44" t="s">
        <v>24</v>
      </c>
      <c r="H26" s="44" t="s">
        <v>25</v>
      </c>
      <c r="I26" s="44" t="s">
        <v>24</v>
      </c>
      <c r="J26" s="39" t="s">
        <v>26</v>
      </c>
      <c r="K26" s="44" t="s">
        <v>24</v>
      </c>
      <c r="L26" s="44" t="s">
        <v>33</v>
      </c>
      <c r="M26" s="44" t="s">
        <v>24</v>
      </c>
      <c r="N26" s="301"/>
    </row>
    <row r="27" spans="2:14" ht="159.94999999999999" customHeight="1" thickBot="1" x14ac:dyDescent="0.3">
      <c r="B27" s="152" t="s">
        <v>93</v>
      </c>
      <c r="C27" s="45"/>
      <c r="D27" s="68" t="s">
        <v>167</v>
      </c>
      <c r="E27" s="69">
        <v>1</v>
      </c>
      <c r="F27" s="56" t="s">
        <v>149</v>
      </c>
      <c r="G27" s="47">
        <f t="shared" ref="G27:G36" si="0">E27</f>
        <v>1</v>
      </c>
      <c r="H27" s="134" t="s">
        <v>71</v>
      </c>
      <c r="I27" s="47">
        <f>E27</f>
        <v>1</v>
      </c>
      <c r="J27" s="52"/>
      <c r="K27" s="53"/>
      <c r="L27" s="57"/>
      <c r="M27" s="51"/>
      <c r="N27" s="66">
        <f>Таблица!E26+Таблица!E30</f>
        <v>17158.7</v>
      </c>
    </row>
    <row r="28" spans="2:14" ht="159.94999999999999" customHeight="1" thickBot="1" x14ac:dyDescent="0.3">
      <c r="B28" s="152" t="s">
        <v>96</v>
      </c>
      <c r="C28" s="45"/>
      <c r="D28" s="68" t="s">
        <v>179</v>
      </c>
      <c r="E28" s="69">
        <v>1</v>
      </c>
      <c r="F28" s="56" t="s">
        <v>149</v>
      </c>
      <c r="G28" s="47">
        <f>E28</f>
        <v>1</v>
      </c>
      <c r="H28" s="134" t="s">
        <v>74</v>
      </c>
      <c r="I28" s="47">
        <f>E28</f>
        <v>1</v>
      </c>
      <c r="J28" s="52"/>
      <c r="K28" s="53"/>
      <c r="L28" s="57"/>
      <c r="M28" s="51"/>
      <c r="N28" s="66">
        <f>Таблица!E26+Таблица!E32</f>
        <v>17669.599999999999</v>
      </c>
    </row>
    <row r="29" spans="2:14" ht="159.94999999999999" customHeight="1" thickBot="1" x14ac:dyDescent="0.3">
      <c r="B29" s="153" t="s">
        <v>180</v>
      </c>
      <c r="C29" s="45"/>
      <c r="D29" s="68" t="s">
        <v>169</v>
      </c>
      <c r="E29" s="55">
        <v>1</v>
      </c>
      <c r="F29" s="56" t="s">
        <v>149</v>
      </c>
      <c r="G29" s="47">
        <f t="shared" si="0"/>
        <v>1</v>
      </c>
      <c r="H29" s="134" t="s">
        <v>71</v>
      </c>
      <c r="I29" s="47">
        <f>E29</f>
        <v>1</v>
      </c>
      <c r="J29" s="48" t="s">
        <v>124</v>
      </c>
      <c r="K29" s="47">
        <f>E29</f>
        <v>1</v>
      </c>
      <c r="L29" s="57"/>
      <c r="M29" s="51"/>
      <c r="N29" s="66">
        <f>Таблица!E26+Таблица!E30+Таблица!E36+Таблица!E37</f>
        <v>24064.3</v>
      </c>
    </row>
    <row r="30" spans="2:14" ht="80.099999999999994" customHeight="1" thickBot="1" x14ac:dyDescent="0.3">
      <c r="B30" s="381" t="s">
        <v>94</v>
      </c>
      <c r="C30" s="379"/>
      <c r="D30" s="318" t="s">
        <v>170</v>
      </c>
      <c r="E30" s="320">
        <v>1</v>
      </c>
      <c r="F30" s="322" t="s">
        <v>149</v>
      </c>
      <c r="G30" s="320">
        <v>1</v>
      </c>
      <c r="H30" s="134" t="s">
        <v>71</v>
      </c>
      <c r="I30" s="47">
        <v>1</v>
      </c>
      <c r="J30" s="316"/>
      <c r="K30" s="320"/>
      <c r="L30" s="293"/>
      <c r="M30" s="287"/>
      <c r="N30" s="289">
        <f>Таблица!E26+Таблица!E30+Таблица!E30</f>
        <v>19067.099999999999</v>
      </c>
    </row>
    <row r="31" spans="2:14" ht="80.099999999999994" customHeight="1" thickBot="1" x14ac:dyDescent="0.3">
      <c r="B31" s="382"/>
      <c r="C31" s="380"/>
      <c r="D31" s="319"/>
      <c r="E31" s="321"/>
      <c r="F31" s="323"/>
      <c r="G31" s="321"/>
      <c r="H31" s="203" t="s">
        <v>174</v>
      </c>
      <c r="I31" s="47">
        <v>1</v>
      </c>
      <c r="J31" s="317"/>
      <c r="K31" s="321"/>
      <c r="L31" s="294"/>
      <c r="M31" s="288"/>
      <c r="N31" s="290"/>
    </row>
    <row r="32" spans="2:14" ht="80.099999999999994" customHeight="1" thickBot="1" x14ac:dyDescent="0.3">
      <c r="B32" s="308" t="s">
        <v>178</v>
      </c>
      <c r="C32" s="324"/>
      <c r="D32" s="318" t="s">
        <v>171</v>
      </c>
      <c r="E32" s="320">
        <v>1</v>
      </c>
      <c r="F32" s="322" t="s">
        <v>149</v>
      </c>
      <c r="G32" s="320">
        <f t="shared" si="0"/>
        <v>1</v>
      </c>
      <c r="H32" s="135" t="s">
        <v>74</v>
      </c>
      <c r="I32" s="47">
        <f>E32*1</f>
        <v>1</v>
      </c>
      <c r="J32" s="316"/>
      <c r="K32" s="291"/>
      <c r="L32" s="293"/>
      <c r="M32" s="287"/>
      <c r="N32" s="289">
        <f>Таблица!E26+Таблица!E32+Таблица!E30</f>
        <v>19578</v>
      </c>
    </row>
    <row r="33" spans="1:18" ht="80.099999999999994" customHeight="1" thickBot="1" x14ac:dyDescent="0.3">
      <c r="B33" s="308"/>
      <c r="C33" s="325"/>
      <c r="D33" s="319"/>
      <c r="E33" s="321"/>
      <c r="F33" s="323"/>
      <c r="G33" s="321"/>
      <c r="H33" s="135" t="s">
        <v>71</v>
      </c>
      <c r="I33" s="47">
        <v>1</v>
      </c>
      <c r="J33" s="317"/>
      <c r="K33" s="292"/>
      <c r="L33" s="294"/>
      <c r="M33" s="288"/>
      <c r="N33" s="290"/>
    </row>
    <row r="34" spans="1:18" ht="159.94999999999999" customHeight="1" thickBot="1" x14ac:dyDescent="0.35">
      <c r="B34" s="152" t="s">
        <v>97</v>
      </c>
      <c r="C34" s="41"/>
      <c r="D34" s="68" t="s">
        <v>172</v>
      </c>
      <c r="E34" s="55">
        <v>1</v>
      </c>
      <c r="F34" s="56" t="s">
        <v>149</v>
      </c>
      <c r="G34" s="47">
        <f t="shared" si="0"/>
        <v>1</v>
      </c>
      <c r="H34" s="133" t="s">
        <v>73</v>
      </c>
      <c r="I34" s="47">
        <f>E34</f>
        <v>1</v>
      </c>
      <c r="J34" s="52"/>
      <c r="K34" s="54"/>
      <c r="L34" s="57"/>
      <c r="M34" s="51"/>
      <c r="N34" s="66">
        <f>Таблица!E26+Таблица!E34</f>
        <v>19015.099999999999</v>
      </c>
    </row>
    <row r="35" spans="1:18" ht="159.94999999999999" customHeight="1" thickBot="1" x14ac:dyDescent="0.3">
      <c r="B35" s="190" t="s">
        <v>98</v>
      </c>
      <c r="C35" s="159"/>
      <c r="D35" s="160" t="s">
        <v>168</v>
      </c>
      <c r="E35" s="161">
        <v>1</v>
      </c>
      <c r="F35" s="162" t="s">
        <v>151</v>
      </c>
      <c r="G35" s="163">
        <f t="shared" si="0"/>
        <v>1</v>
      </c>
      <c r="H35" s="164" t="s">
        <v>74</v>
      </c>
      <c r="I35" s="163">
        <f>E35</f>
        <v>1</v>
      </c>
      <c r="J35" s="165"/>
      <c r="K35" s="166"/>
      <c r="L35" s="167"/>
      <c r="M35" s="168"/>
      <c r="N35" s="169">
        <f>Таблица!E28+Таблица!E32</f>
        <v>13071.5</v>
      </c>
    </row>
    <row r="36" spans="1:18" ht="159.94999999999999" customHeight="1" thickBot="1" x14ac:dyDescent="0.3">
      <c r="B36" s="170" t="s">
        <v>99</v>
      </c>
      <c r="C36" s="41"/>
      <c r="D36" s="68" t="s">
        <v>173</v>
      </c>
      <c r="E36" s="55">
        <v>1</v>
      </c>
      <c r="F36" s="56" t="s">
        <v>151</v>
      </c>
      <c r="G36" s="47">
        <f t="shared" si="0"/>
        <v>1</v>
      </c>
      <c r="H36" s="52"/>
      <c r="I36" s="53"/>
      <c r="J36" s="48" t="s">
        <v>124</v>
      </c>
      <c r="K36" s="47">
        <f>E36</f>
        <v>1</v>
      </c>
      <c r="L36" s="57"/>
      <c r="M36" s="51"/>
      <c r="N36" s="66">
        <f>Таблица!E28+Таблица!E36+Таблица!E37</f>
        <v>17557.8</v>
      </c>
    </row>
    <row r="37" spans="1:18" x14ac:dyDescent="0.25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</row>
    <row r="38" spans="1:18" x14ac:dyDescent="0.25"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</row>
    <row r="39" spans="1:18" x14ac:dyDescent="0.25"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</row>
    <row r="40" spans="1:18" x14ac:dyDescent="0.25"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</row>
    <row r="41" spans="1:18" x14ac:dyDescent="0.25">
      <c r="A41" s="21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21"/>
      <c r="P41" s="21"/>
      <c r="Q41" s="21"/>
      <c r="R41" s="21"/>
    </row>
    <row r="42" spans="1:18" x14ac:dyDescent="0.25">
      <c r="A42" s="21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21"/>
      <c r="P42" s="21"/>
      <c r="Q42" s="21"/>
      <c r="R42" s="21"/>
    </row>
    <row r="43" spans="1:18" x14ac:dyDescent="0.25">
      <c r="A43" s="21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21"/>
      <c r="P43" s="21"/>
      <c r="Q43" s="21"/>
      <c r="R43" s="21"/>
    </row>
    <row r="44" spans="1:18" x14ac:dyDescent="0.25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</row>
    <row r="45" spans="1:18" x14ac:dyDescent="0.25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</row>
    <row r="46" spans="1:18" x14ac:dyDescent="0.25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</row>
    <row r="47" spans="1:18" x14ac:dyDescent="0.25"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</row>
    <row r="48" spans="1:18" x14ac:dyDescent="0.25"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</row>
    <row r="49" spans="2:14" x14ac:dyDescent="0.25"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</row>
    <row r="50" spans="2:14" x14ac:dyDescent="0.25"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</row>
    <row r="51" spans="2:14" x14ac:dyDescent="0.25"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2:14" x14ac:dyDescent="0.25"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</row>
    <row r="53" spans="2:14" x14ac:dyDescent="0.25"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</row>
    <row r="54" spans="2:14" x14ac:dyDescent="0.25"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</row>
    <row r="55" spans="2:14" x14ac:dyDescent="0.25"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</row>
    <row r="56" spans="2:14" x14ac:dyDescent="0.25"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</row>
    <row r="57" spans="2:14" x14ac:dyDescent="0.25"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</row>
    <row r="58" spans="2:14" x14ac:dyDescent="0.25">
      <c r="B58" s="23"/>
      <c r="C58" s="23"/>
      <c r="D58" s="23"/>
      <c r="E58" s="24"/>
      <c r="F58" s="25"/>
      <c r="G58" s="25"/>
      <c r="H58" s="25"/>
      <c r="I58" s="25"/>
      <c r="J58" s="25"/>
      <c r="K58" s="25"/>
    </row>
    <row r="59" spans="2:14" x14ac:dyDescent="0.25">
      <c r="B59" s="23"/>
      <c r="C59" s="23"/>
      <c r="D59" s="23"/>
      <c r="E59" s="24"/>
      <c r="F59" s="25"/>
      <c r="G59" s="25"/>
      <c r="H59" s="25"/>
      <c r="I59" s="25"/>
      <c r="J59" s="25"/>
      <c r="K59" s="25"/>
    </row>
    <row r="60" spans="2:14" x14ac:dyDescent="0.25">
      <c r="B60" s="23"/>
      <c r="C60" s="23"/>
      <c r="D60" s="23"/>
      <c r="E60" s="24"/>
      <c r="F60" s="25"/>
      <c r="G60" s="25"/>
      <c r="H60" s="25"/>
      <c r="I60" s="25"/>
      <c r="J60" s="25"/>
      <c r="K60" s="25"/>
    </row>
    <row r="61" spans="2:14" x14ac:dyDescent="0.25">
      <c r="B61" s="23"/>
      <c r="C61" s="23"/>
      <c r="D61" s="23"/>
      <c r="E61" s="24"/>
      <c r="F61" s="25"/>
      <c r="G61" s="25"/>
      <c r="H61" s="25"/>
      <c r="I61" s="25"/>
      <c r="J61" s="25"/>
      <c r="K61" s="25"/>
    </row>
    <row r="62" spans="2:14" x14ac:dyDescent="0.25">
      <c r="B62" s="23"/>
      <c r="C62" s="23"/>
      <c r="D62" s="23"/>
      <c r="E62" s="24"/>
      <c r="F62" s="25"/>
      <c r="G62" s="25"/>
      <c r="H62" s="25"/>
      <c r="I62" s="25"/>
      <c r="J62" s="25"/>
      <c r="K62" s="25"/>
    </row>
    <row r="63" spans="2:14" x14ac:dyDescent="0.25">
      <c r="B63" s="23"/>
      <c r="C63" s="23"/>
      <c r="D63" s="23"/>
      <c r="E63" s="24"/>
      <c r="F63" s="25"/>
      <c r="G63" s="25"/>
      <c r="H63" s="25"/>
      <c r="I63" s="25"/>
      <c r="J63" s="25"/>
      <c r="K63" s="25"/>
    </row>
    <row r="64" spans="2:14" x14ac:dyDescent="0.25">
      <c r="B64" s="23"/>
      <c r="C64" s="23"/>
      <c r="D64" s="23"/>
      <c r="E64" s="24"/>
      <c r="F64" s="25"/>
      <c r="G64" s="25"/>
      <c r="H64" s="25"/>
      <c r="I64" s="25"/>
      <c r="J64" s="25"/>
      <c r="K64" s="25"/>
    </row>
    <row r="65" spans="2:11" x14ac:dyDescent="0.25">
      <c r="B65" s="23"/>
      <c r="C65" s="23"/>
      <c r="D65" s="23"/>
      <c r="E65" s="24"/>
      <c r="F65" s="25"/>
      <c r="G65" s="25"/>
      <c r="H65" s="25"/>
      <c r="I65" s="25"/>
      <c r="J65" s="25"/>
      <c r="K65" s="25"/>
    </row>
  </sheetData>
  <sheetProtection password="E7C5" sheet="1" objects="1" scenarios="1"/>
  <mergeCells count="67">
    <mergeCell ref="J11:J12"/>
    <mergeCell ref="C30:C31"/>
    <mergeCell ref="B30:B31"/>
    <mergeCell ref="D30:D31"/>
    <mergeCell ref="E30:E31"/>
    <mergeCell ref="F30:F31"/>
    <mergeCell ref="D20:D21"/>
    <mergeCell ref="B19:N19"/>
    <mergeCell ref="N30:N31"/>
    <mergeCell ref="G30:G31"/>
    <mergeCell ref="J30:J31"/>
    <mergeCell ref="K30:K31"/>
    <mergeCell ref="L30:L31"/>
    <mergeCell ref="M30:M31"/>
    <mergeCell ref="G11:G12"/>
    <mergeCell ref="F11:F12"/>
    <mergeCell ref="E11:E12"/>
    <mergeCell ref="D11:D12"/>
    <mergeCell ref="C11:C12"/>
    <mergeCell ref="B1:N1"/>
    <mergeCell ref="N7:N8"/>
    <mergeCell ref="B5:N5"/>
    <mergeCell ref="B6:K6"/>
    <mergeCell ref="B7:B8"/>
    <mergeCell ref="C7:C8"/>
    <mergeCell ref="E7:E8"/>
    <mergeCell ref="F7:M7"/>
    <mergeCell ref="B2:B4"/>
    <mergeCell ref="E2:F2"/>
    <mergeCell ref="J2:N4"/>
    <mergeCell ref="I2:I4"/>
    <mergeCell ref="C4:D4"/>
    <mergeCell ref="G2:H4"/>
    <mergeCell ref="E3:F3"/>
    <mergeCell ref="E4:F4"/>
    <mergeCell ref="D7:D8"/>
    <mergeCell ref="C2:D2"/>
    <mergeCell ref="C3:D3"/>
    <mergeCell ref="B37:N57"/>
    <mergeCell ref="B25:B26"/>
    <mergeCell ref="C25:C26"/>
    <mergeCell ref="E25:E26"/>
    <mergeCell ref="F25:M25"/>
    <mergeCell ref="N25:N26"/>
    <mergeCell ref="D25:D26"/>
    <mergeCell ref="J32:J33"/>
    <mergeCell ref="D32:D33"/>
    <mergeCell ref="E32:E33"/>
    <mergeCell ref="F32:F33"/>
    <mergeCell ref="G32:G33"/>
    <mergeCell ref="C32:C33"/>
    <mergeCell ref="K11:K12"/>
    <mergeCell ref="L11:L12"/>
    <mergeCell ref="M11:M12"/>
    <mergeCell ref="N11:N12"/>
    <mergeCell ref="K32:K33"/>
    <mergeCell ref="L32:L33"/>
    <mergeCell ref="M32:M33"/>
    <mergeCell ref="N32:N33"/>
    <mergeCell ref="B24:N24"/>
    <mergeCell ref="B11:B12"/>
    <mergeCell ref="N20:N21"/>
    <mergeCell ref="B20:B21"/>
    <mergeCell ref="C20:C21"/>
    <mergeCell ref="E20:E21"/>
    <mergeCell ref="F20:M20"/>
    <mergeCell ref="B32:B33"/>
  </mergeCells>
  <pageMargins left="0.19685039370078741" right="0.19685039370078741" top="0.19685039370078741" bottom="0.19685039370078741" header="0.23622047244094491" footer="0.23622047244094491"/>
  <pageSetup paperSize="9" scale="34" fitToHeight="2" orientation="portrait" r:id="rId1"/>
  <rowBreaks count="1" manualBreakCount="1">
    <brk id="18" min="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5"/>
  <sheetViews>
    <sheetView tabSelected="1" view="pageBreakPreview" zoomScale="85" zoomScaleSheetLayoutView="85" workbookViewId="0">
      <selection activeCell="B1" sqref="B1:Q1"/>
    </sheetView>
  </sheetViews>
  <sheetFormatPr defaultRowHeight="12.75" x14ac:dyDescent="0.2"/>
  <cols>
    <col min="1" max="1" width="1.28515625" customWidth="1"/>
    <col min="12" max="12" width="9.140625" customWidth="1"/>
    <col min="14" max="14" width="19.28515625" customWidth="1"/>
    <col min="15" max="15" width="16.140625" customWidth="1"/>
    <col min="16" max="16" width="7.7109375" style="61" customWidth="1"/>
    <col min="17" max="17" width="6" style="61" customWidth="1"/>
  </cols>
  <sheetData>
    <row r="1" spans="2:17" ht="126" customHeight="1" thickBot="1" x14ac:dyDescent="0.25">
      <c r="B1" s="403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5"/>
    </row>
    <row r="2" spans="2:17" ht="19.5" thickBot="1" x14ac:dyDescent="0.25">
      <c r="B2" s="383" t="s">
        <v>34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</row>
    <row r="3" spans="2:17" ht="17.25" thickBot="1" x14ac:dyDescent="0.25">
      <c r="B3" s="391"/>
      <c r="C3" s="392"/>
      <c r="D3" s="392"/>
      <c r="E3" s="392"/>
      <c r="F3" s="392"/>
      <c r="G3" s="392"/>
      <c r="H3" s="392"/>
      <c r="I3" s="71"/>
      <c r="J3" s="18" t="s">
        <v>4</v>
      </c>
      <c r="K3" s="18"/>
      <c r="L3" s="18"/>
      <c r="M3" s="400" t="s">
        <v>245</v>
      </c>
      <c r="N3" s="401"/>
      <c r="O3" s="402"/>
      <c r="P3" s="406" t="s">
        <v>2</v>
      </c>
      <c r="Q3" s="407"/>
    </row>
    <row r="4" spans="2:17" ht="17.25" customHeight="1" thickBot="1" x14ac:dyDescent="0.25">
      <c r="B4" s="393"/>
      <c r="C4" s="266"/>
      <c r="D4" s="266"/>
      <c r="E4" s="266"/>
      <c r="F4" s="266"/>
      <c r="G4" s="266"/>
      <c r="H4" s="266"/>
      <c r="I4" s="266"/>
      <c r="J4" s="266"/>
      <c r="K4" s="266"/>
      <c r="L4" s="394"/>
      <c r="M4" s="388" t="s">
        <v>222</v>
      </c>
      <c r="N4" s="389"/>
      <c r="O4" s="390"/>
      <c r="P4" s="397">
        <f>Таблица!E7</f>
        <v>16508.7</v>
      </c>
      <c r="Q4" s="398"/>
    </row>
    <row r="5" spans="2:17" ht="18" customHeight="1" thickBot="1" x14ac:dyDescent="0.25">
      <c r="B5" s="393"/>
      <c r="C5" s="266"/>
      <c r="D5" s="266"/>
      <c r="E5" s="266"/>
      <c r="F5" s="266"/>
      <c r="G5" s="266"/>
      <c r="H5" s="266"/>
      <c r="I5" s="266"/>
      <c r="J5" s="266"/>
      <c r="K5" s="266"/>
      <c r="L5" s="394"/>
      <c r="M5" s="388" t="s">
        <v>223</v>
      </c>
      <c r="N5" s="389"/>
      <c r="O5" s="390"/>
      <c r="P5" s="397">
        <f>Таблица!E7</f>
        <v>16508.7</v>
      </c>
      <c r="Q5" s="398"/>
    </row>
    <row r="6" spans="2:17" ht="18" customHeight="1" thickBot="1" x14ac:dyDescent="0.25">
      <c r="B6" s="393"/>
      <c r="C6" s="266"/>
      <c r="D6" s="266"/>
      <c r="E6" s="266"/>
      <c r="F6" s="266"/>
      <c r="G6" s="266"/>
      <c r="H6" s="266"/>
      <c r="I6" s="266"/>
      <c r="J6" s="266"/>
      <c r="K6" s="266"/>
      <c r="L6" s="394"/>
      <c r="M6" s="388" t="s">
        <v>300</v>
      </c>
      <c r="N6" s="389"/>
      <c r="O6" s="390"/>
      <c r="P6" s="397">
        <f>Таблица!E11*2</f>
        <v>22552.400000000001</v>
      </c>
      <c r="Q6" s="398"/>
    </row>
    <row r="7" spans="2:17" ht="18" customHeight="1" thickBot="1" x14ac:dyDescent="0.25">
      <c r="B7" s="393"/>
      <c r="C7" s="266"/>
      <c r="D7" s="266"/>
      <c r="E7" s="266"/>
      <c r="F7" s="266"/>
      <c r="G7" s="266"/>
      <c r="H7" s="266"/>
      <c r="I7" s="266"/>
      <c r="J7" s="266"/>
      <c r="K7" s="266"/>
      <c r="L7" s="394"/>
      <c r="M7" s="388" t="s">
        <v>224</v>
      </c>
      <c r="N7" s="389"/>
      <c r="O7" s="390"/>
      <c r="P7" s="397">
        <f>Таблица!E18</f>
        <v>9053.2000000000007</v>
      </c>
      <c r="Q7" s="398"/>
    </row>
    <row r="8" spans="2:17" ht="18.75" customHeight="1" thickBot="1" x14ac:dyDescent="0.25">
      <c r="B8" s="393"/>
      <c r="C8" s="266"/>
      <c r="D8" s="266"/>
      <c r="E8" s="266"/>
      <c r="F8" s="266"/>
      <c r="G8" s="266"/>
      <c r="H8" s="266"/>
      <c r="I8" s="266"/>
      <c r="J8" s="266"/>
      <c r="K8" s="266"/>
      <c r="L8" s="394"/>
      <c r="M8" s="388" t="s">
        <v>271</v>
      </c>
      <c r="N8" s="389"/>
      <c r="O8" s="390"/>
      <c r="P8" s="397">
        <f>Таблица!E28*2</f>
        <v>21304.400000000001</v>
      </c>
      <c r="Q8" s="398"/>
    </row>
    <row r="9" spans="2:17" ht="18.75" customHeight="1" thickBot="1" x14ac:dyDescent="0.25">
      <c r="B9" s="393"/>
      <c r="C9" s="266"/>
      <c r="D9" s="266"/>
      <c r="E9" s="266"/>
      <c r="F9" s="266"/>
      <c r="G9" s="266"/>
      <c r="H9" s="266"/>
      <c r="I9" s="266"/>
      <c r="J9" s="266"/>
      <c r="K9" s="266"/>
      <c r="L9" s="394"/>
      <c r="M9" s="388" t="s">
        <v>236</v>
      </c>
      <c r="N9" s="389"/>
      <c r="O9" s="390"/>
      <c r="P9" s="397">
        <f>Таблица!E29</f>
        <v>15184</v>
      </c>
      <c r="Q9" s="398"/>
    </row>
    <row r="10" spans="2:17" ht="18" customHeight="1" thickBot="1" x14ac:dyDescent="0.25">
      <c r="B10" s="393"/>
      <c r="C10" s="266"/>
      <c r="D10" s="266"/>
      <c r="E10" s="266"/>
      <c r="F10" s="266"/>
      <c r="G10" s="266"/>
      <c r="H10" s="266"/>
      <c r="I10" s="266"/>
      <c r="J10" s="266"/>
      <c r="K10" s="266"/>
      <c r="L10" s="394"/>
      <c r="M10" s="388" t="s">
        <v>272</v>
      </c>
      <c r="N10" s="389"/>
      <c r="O10" s="390"/>
      <c r="P10" s="397">
        <f>Таблица!E36*2</f>
        <v>11476.4</v>
      </c>
      <c r="Q10" s="398"/>
    </row>
    <row r="11" spans="2:17" ht="18" customHeight="1" thickBot="1" x14ac:dyDescent="0.25">
      <c r="B11" s="393"/>
      <c r="C11" s="266"/>
      <c r="D11" s="266"/>
      <c r="E11" s="266"/>
      <c r="F11" s="266"/>
      <c r="G11" s="266"/>
      <c r="H11" s="266"/>
      <c r="I11" s="266"/>
      <c r="J11" s="266"/>
      <c r="K11" s="266"/>
      <c r="L11" s="394"/>
      <c r="M11" s="388" t="s">
        <v>273</v>
      </c>
      <c r="N11" s="389"/>
      <c r="O11" s="390"/>
      <c r="P11" s="397">
        <f>Таблица!E37</f>
        <v>1167.4000000000001</v>
      </c>
      <c r="Q11" s="398"/>
    </row>
    <row r="12" spans="2:17" ht="18" hidden="1" customHeight="1" x14ac:dyDescent="0.2">
      <c r="B12" s="393"/>
      <c r="C12" s="266"/>
      <c r="D12" s="266"/>
      <c r="E12" s="266"/>
      <c r="F12" s="266"/>
      <c r="G12" s="266"/>
      <c r="H12" s="266"/>
      <c r="I12" s="266"/>
      <c r="J12" s="266"/>
      <c r="K12" s="266"/>
      <c r="L12" s="394"/>
      <c r="M12" s="388" t="s">
        <v>273</v>
      </c>
      <c r="N12" s="389"/>
      <c r="O12" s="390"/>
      <c r="P12" s="397">
        <f>Таблица!E37</f>
        <v>1167.4000000000001</v>
      </c>
      <c r="Q12" s="398"/>
    </row>
    <row r="13" spans="2:17" ht="18" customHeight="1" x14ac:dyDescent="0.2">
      <c r="B13" s="393"/>
      <c r="C13" s="266"/>
      <c r="D13" s="266"/>
      <c r="E13" s="266"/>
      <c r="F13" s="266"/>
      <c r="G13" s="266"/>
      <c r="H13" s="266"/>
      <c r="I13" s="266"/>
      <c r="J13" s="266"/>
      <c r="K13" s="266"/>
      <c r="L13" s="394"/>
      <c r="M13" s="415"/>
      <c r="N13" s="416"/>
      <c r="O13" s="416"/>
      <c r="P13" s="416"/>
      <c r="Q13" s="416"/>
    </row>
    <row r="14" spans="2:17" ht="19.5" customHeight="1" x14ac:dyDescent="0.2">
      <c r="B14" s="393"/>
      <c r="C14" s="266"/>
      <c r="D14" s="266"/>
      <c r="E14" s="266"/>
      <c r="F14" s="266"/>
      <c r="G14" s="266"/>
      <c r="H14" s="266"/>
      <c r="I14" s="266"/>
      <c r="J14" s="266"/>
      <c r="K14" s="266"/>
      <c r="L14" s="394"/>
      <c r="M14" s="417"/>
      <c r="N14" s="418"/>
      <c r="O14" s="418"/>
      <c r="P14" s="418"/>
      <c r="Q14" s="418"/>
    </row>
    <row r="15" spans="2:17" ht="18.75" customHeight="1" x14ac:dyDescent="0.2">
      <c r="B15" s="393"/>
      <c r="C15" s="266"/>
      <c r="D15" s="266"/>
      <c r="E15" s="266"/>
      <c r="F15" s="266"/>
      <c r="G15" s="266"/>
      <c r="H15" s="266"/>
      <c r="I15" s="266"/>
      <c r="J15" s="266"/>
      <c r="K15" s="266"/>
      <c r="L15" s="394"/>
      <c r="M15" s="417"/>
      <c r="N15" s="418"/>
      <c r="O15" s="418"/>
      <c r="P15" s="418"/>
      <c r="Q15" s="418"/>
    </row>
    <row r="16" spans="2:17" ht="16.5" customHeight="1" x14ac:dyDescent="0.2">
      <c r="B16" s="393"/>
      <c r="C16" s="266"/>
      <c r="D16" s="266"/>
      <c r="E16" s="266"/>
      <c r="F16" s="266"/>
      <c r="G16" s="266"/>
      <c r="H16" s="266"/>
      <c r="I16" s="266"/>
      <c r="J16" s="266"/>
      <c r="K16" s="266"/>
      <c r="L16" s="394"/>
      <c r="M16" s="417"/>
      <c r="N16" s="418"/>
      <c r="O16" s="418"/>
      <c r="P16" s="418"/>
      <c r="Q16" s="418"/>
    </row>
    <row r="17" spans="2:21" ht="18.75" customHeight="1" x14ac:dyDescent="0.2">
      <c r="B17" s="393"/>
      <c r="C17" s="266"/>
      <c r="D17" s="266"/>
      <c r="E17" s="266"/>
      <c r="F17" s="266"/>
      <c r="G17" s="266"/>
      <c r="H17" s="266"/>
      <c r="I17" s="266"/>
      <c r="J17" s="266"/>
      <c r="K17" s="266"/>
      <c r="L17" s="394"/>
      <c r="M17" s="417"/>
      <c r="N17" s="418"/>
      <c r="O17" s="418"/>
      <c r="P17" s="418"/>
      <c r="Q17" s="418"/>
    </row>
    <row r="18" spans="2:21" ht="19.5" customHeight="1" x14ac:dyDescent="0.2">
      <c r="B18" s="393"/>
      <c r="C18" s="266"/>
      <c r="D18" s="266"/>
      <c r="E18" s="266"/>
      <c r="F18" s="266"/>
      <c r="G18" s="266"/>
      <c r="H18" s="266"/>
      <c r="I18" s="266"/>
      <c r="J18" s="266"/>
      <c r="K18" s="266"/>
      <c r="L18" s="394"/>
      <c r="M18" s="417"/>
      <c r="N18" s="418"/>
      <c r="O18" s="418"/>
      <c r="P18" s="418"/>
      <c r="Q18" s="418"/>
    </row>
    <row r="19" spans="2:21" ht="18.75" customHeight="1" x14ac:dyDescent="0.2">
      <c r="B19" s="393"/>
      <c r="C19" s="266"/>
      <c r="D19" s="266"/>
      <c r="E19" s="266"/>
      <c r="F19" s="266"/>
      <c r="G19" s="266"/>
      <c r="H19" s="266"/>
      <c r="I19" s="266"/>
      <c r="J19" s="266"/>
      <c r="K19" s="266"/>
      <c r="L19" s="394"/>
      <c r="M19" s="417"/>
      <c r="N19" s="418"/>
      <c r="O19" s="418"/>
      <c r="P19" s="418"/>
      <c r="Q19" s="418"/>
      <c r="S19" t="s">
        <v>36</v>
      </c>
    </row>
    <row r="20" spans="2:21" ht="21.75" customHeight="1" x14ac:dyDescent="0.2">
      <c r="B20" s="393"/>
      <c r="C20" s="266"/>
      <c r="D20" s="266"/>
      <c r="E20" s="266"/>
      <c r="F20" s="266"/>
      <c r="G20" s="266"/>
      <c r="H20" s="266"/>
      <c r="I20" s="266"/>
      <c r="J20" s="266"/>
      <c r="K20" s="266"/>
      <c r="L20" s="394"/>
      <c r="M20" s="417"/>
      <c r="N20" s="418"/>
      <c r="O20" s="418"/>
      <c r="P20" s="418"/>
      <c r="Q20" s="418"/>
    </row>
    <row r="21" spans="2:21" ht="21" customHeight="1" x14ac:dyDescent="0.2">
      <c r="B21" s="393"/>
      <c r="C21" s="266"/>
      <c r="D21" s="266"/>
      <c r="E21" s="266"/>
      <c r="F21" s="266"/>
      <c r="G21" s="266"/>
      <c r="H21" s="266"/>
      <c r="I21" s="266"/>
      <c r="J21" s="266"/>
      <c r="K21" s="266"/>
      <c r="L21" s="394"/>
      <c r="M21" s="417"/>
      <c r="N21" s="418"/>
      <c r="O21" s="418"/>
      <c r="P21" s="418"/>
      <c r="Q21" s="418"/>
    </row>
    <row r="22" spans="2:21" ht="19.5" customHeight="1" x14ac:dyDescent="0.2">
      <c r="B22" s="11"/>
      <c r="C22" s="10"/>
      <c r="D22" s="10"/>
      <c r="E22" s="10"/>
      <c r="F22" s="10"/>
      <c r="G22" s="10"/>
      <c r="H22" s="408" t="s">
        <v>35</v>
      </c>
      <c r="I22" s="408"/>
      <c r="J22" s="408"/>
      <c r="K22" s="395">
        <f>SUM(P4:Q11)</f>
        <v>113755.2</v>
      </c>
      <c r="L22" s="396"/>
      <c r="M22" s="417"/>
      <c r="N22" s="418"/>
      <c r="O22" s="418"/>
      <c r="P22" s="418"/>
      <c r="Q22" s="418"/>
      <c r="U22" t="s">
        <v>36</v>
      </c>
    </row>
    <row r="23" spans="2:21" ht="16.5" customHeight="1" thickBot="1" x14ac:dyDescent="0.25">
      <c r="B23" s="12"/>
      <c r="C23" s="13"/>
      <c r="D23" s="13"/>
      <c r="E23" s="13"/>
      <c r="F23" s="13"/>
      <c r="G23" s="13"/>
      <c r="H23" s="15"/>
      <c r="I23" s="15"/>
      <c r="J23" s="409"/>
      <c r="K23" s="409"/>
      <c r="L23" s="19"/>
      <c r="M23" s="419"/>
      <c r="N23" s="420"/>
      <c r="O23" s="420"/>
      <c r="P23" s="420"/>
      <c r="Q23" s="420"/>
    </row>
    <row r="24" spans="2:21" ht="17.25" thickBot="1" x14ac:dyDescent="0.25">
      <c r="B24" s="386"/>
      <c r="C24" s="387"/>
      <c r="D24" s="387"/>
      <c r="E24" s="387"/>
      <c r="F24" s="387"/>
      <c r="G24" s="387"/>
      <c r="H24" s="14"/>
      <c r="I24" s="14"/>
      <c r="J24" s="399" t="s">
        <v>5</v>
      </c>
      <c r="K24" s="399"/>
      <c r="L24" s="399"/>
      <c r="M24" s="400" t="s">
        <v>245</v>
      </c>
      <c r="N24" s="401"/>
      <c r="O24" s="402"/>
      <c r="P24" s="406" t="s">
        <v>2</v>
      </c>
      <c r="Q24" s="407"/>
    </row>
    <row r="25" spans="2:21" ht="16.5" customHeight="1" thickBot="1" x14ac:dyDescent="0.25">
      <c r="B25" s="393"/>
      <c r="C25" s="266"/>
      <c r="D25" s="266"/>
      <c r="E25" s="266"/>
      <c r="F25" s="266"/>
      <c r="G25" s="266"/>
      <c r="H25" s="266"/>
      <c r="I25" s="266"/>
      <c r="J25" s="266"/>
      <c r="K25" s="266"/>
      <c r="L25" s="394"/>
      <c r="M25" s="388" t="s">
        <v>274</v>
      </c>
      <c r="N25" s="389"/>
      <c r="O25" s="390"/>
      <c r="P25" s="397">
        <f>Таблица!E7*2</f>
        <v>33017.4</v>
      </c>
      <c r="Q25" s="398"/>
    </row>
    <row r="26" spans="2:21" ht="18.75" customHeight="1" thickBot="1" x14ac:dyDescent="0.25">
      <c r="B26" s="393"/>
      <c r="C26" s="266"/>
      <c r="D26" s="266"/>
      <c r="E26" s="266"/>
      <c r="F26" s="266"/>
      <c r="G26" s="266"/>
      <c r="H26" s="266"/>
      <c r="I26" s="266"/>
      <c r="J26" s="266"/>
      <c r="K26" s="266"/>
      <c r="L26" s="394"/>
      <c r="M26" s="388" t="s">
        <v>275</v>
      </c>
      <c r="N26" s="389"/>
      <c r="O26" s="390"/>
      <c r="P26" s="397">
        <f>Таблица!E7*2</f>
        <v>33017.4</v>
      </c>
      <c r="Q26" s="398"/>
    </row>
    <row r="27" spans="2:21" ht="17.25" customHeight="1" thickBot="1" x14ac:dyDescent="0.25">
      <c r="B27" s="393"/>
      <c r="C27" s="266"/>
      <c r="D27" s="266"/>
      <c r="E27" s="266"/>
      <c r="F27" s="266"/>
      <c r="G27" s="266"/>
      <c r="H27" s="266"/>
      <c r="I27" s="266"/>
      <c r="J27" s="266"/>
      <c r="K27" s="266"/>
      <c r="L27" s="394"/>
      <c r="M27" s="388" t="s">
        <v>301</v>
      </c>
      <c r="N27" s="389"/>
      <c r="O27" s="390"/>
      <c r="P27" s="397">
        <f>Таблица!E13*4</f>
        <v>53097.2</v>
      </c>
      <c r="Q27" s="398"/>
    </row>
    <row r="28" spans="2:21" ht="18.75" customHeight="1" thickBot="1" x14ac:dyDescent="0.25">
      <c r="B28" s="393"/>
      <c r="C28" s="266"/>
      <c r="D28" s="266"/>
      <c r="E28" s="266"/>
      <c r="F28" s="266"/>
      <c r="G28" s="266"/>
      <c r="H28" s="266"/>
      <c r="I28" s="266"/>
      <c r="J28" s="266"/>
      <c r="K28" s="266"/>
      <c r="L28" s="394"/>
      <c r="M28" s="388" t="s">
        <v>276</v>
      </c>
      <c r="N28" s="389"/>
      <c r="O28" s="390"/>
      <c r="P28" s="397">
        <f>Таблица!E18*2</f>
        <v>18106.400000000001</v>
      </c>
      <c r="Q28" s="398"/>
    </row>
    <row r="29" spans="2:21" ht="17.25" customHeight="1" thickBot="1" x14ac:dyDescent="0.25">
      <c r="B29" s="393"/>
      <c r="C29" s="266"/>
      <c r="D29" s="266"/>
      <c r="E29" s="266"/>
      <c r="F29" s="266"/>
      <c r="G29" s="266"/>
      <c r="H29" s="266"/>
      <c r="I29" s="266"/>
      <c r="J29" s="266"/>
      <c r="K29" s="266"/>
      <c r="L29" s="394"/>
      <c r="M29" s="388" t="s">
        <v>277</v>
      </c>
      <c r="N29" s="389"/>
      <c r="O29" s="390"/>
      <c r="P29" s="397">
        <f>Таблица!E20*4</f>
        <v>14284.4</v>
      </c>
      <c r="Q29" s="398"/>
    </row>
    <row r="30" spans="2:21" ht="18.75" customHeight="1" thickBot="1" x14ac:dyDescent="0.25">
      <c r="B30" s="393"/>
      <c r="C30" s="266"/>
      <c r="D30" s="266"/>
      <c r="E30" s="266"/>
      <c r="F30" s="266"/>
      <c r="G30" s="266"/>
      <c r="H30" s="266"/>
      <c r="I30" s="266"/>
      <c r="J30" s="266"/>
      <c r="K30" s="266"/>
      <c r="L30" s="394"/>
      <c r="M30" s="388" t="s">
        <v>280</v>
      </c>
      <c r="N30" s="389"/>
      <c r="O30" s="390"/>
      <c r="P30" s="410">
        <f>Таблица!E14*2</f>
        <v>4763.2</v>
      </c>
      <c r="Q30" s="411"/>
    </row>
    <row r="31" spans="2:21" ht="17.25" customHeight="1" thickBot="1" x14ac:dyDescent="0.25">
      <c r="B31" s="393"/>
      <c r="C31" s="266"/>
      <c r="D31" s="266"/>
      <c r="E31" s="266"/>
      <c r="F31" s="266"/>
      <c r="G31" s="266"/>
      <c r="H31" s="266"/>
      <c r="I31" s="266"/>
      <c r="J31" s="266"/>
      <c r="K31" s="266"/>
      <c r="L31" s="394"/>
      <c r="M31" s="388" t="s">
        <v>281</v>
      </c>
      <c r="N31" s="389"/>
      <c r="O31" s="390"/>
      <c r="P31" s="397">
        <f>Таблица!E14*2</f>
        <v>4763.2</v>
      </c>
      <c r="Q31" s="398"/>
    </row>
    <row r="32" spans="2:21" ht="17.25" customHeight="1" thickBot="1" x14ac:dyDescent="0.25">
      <c r="B32" s="393"/>
      <c r="C32" s="266"/>
      <c r="D32" s="266"/>
      <c r="E32" s="266"/>
      <c r="F32" s="266"/>
      <c r="G32" s="266"/>
      <c r="H32" s="266"/>
      <c r="I32" s="266"/>
      <c r="J32" s="266"/>
      <c r="K32" s="266"/>
      <c r="L32" s="394"/>
      <c r="M32" s="388" t="s">
        <v>278</v>
      </c>
      <c r="N32" s="389"/>
      <c r="O32" s="390"/>
      <c r="P32" s="397">
        <f>Таблица!E16*4</f>
        <v>6427.2</v>
      </c>
      <c r="Q32" s="398"/>
    </row>
    <row r="33" spans="2:17" ht="18.75" customHeight="1" thickBot="1" x14ac:dyDescent="0.25">
      <c r="B33" s="393"/>
      <c r="C33" s="266"/>
      <c r="D33" s="266"/>
      <c r="E33" s="266"/>
      <c r="F33" s="266"/>
      <c r="G33" s="266"/>
      <c r="H33" s="266"/>
      <c r="I33" s="266"/>
      <c r="J33" s="266"/>
      <c r="K33" s="266"/>
      <c r="L33" s="394"/>
      <c r="M33" s="388" t="s">
        <v>279</v>
      </c>
      <c r="N33" s="389"/>
      <c r="O33" s="390"/>
      <c r="P33" s="397">
        <f>Таблица!E21*4</f>
        <v>6063.2</v>
      </c>
      <c r="Q33" s="398"/>
    </row>
    <row r="34" spans="2:17" ht="18.75" customHeight="1" x14ac:dyDescent="0.2">
      <c r="B34" s="393"/>
      <c r="C34" s="266"/>
      <c r="D34" s="266"/>
      <c r="E34" s="266"/>
      <c r="F34" s="266"/>
      <c r="G34" s="266"/>
      <c r="H34" s="266"/>
      <c r="I34" s="266"/>
      <c r="J34" s="266"/>
      <c r="K34" s="266"/>
      <c r="L34" s="394"/>
      <c r="M34" s="412"/>
      <c r="N34" s="412"/>
      <c r="O34" s="412"/>
      <c r="P34" s="412"/>
      <c r="Q34" s="412"/>
    </row>
    <row r="35" spans="2:17" ht="17.25" customHeight="1" x14ac:dyDescent="0.2">
      <c r="B35" s="393"/>
      <c r="C35" s="266"/>
      <c r="D35" s="266"/>
      <c r="E35" s="266"/>
      <c r="F35" s="266"/>
      <c r="G35" s="266"/>
      <c r="H35" s="266"/>
      <c r="I35" s="266"/>
      <c r="J35" s="266"/>
      <c r="K35" s="266"/>
      <c r="L35" s="394"/>
      <c r="M35" s="413"/>
      <c r="N35" s="413"/>
      <c r="O35" s="413"/>
      <c r="P35" s="413"/>
      <c r="Q35" s="413"/>
    </row>
    <row r="36" spans="2:17" ht="17.25" customHeight="1" x14ac:dyDescent="0.2">
      <c r="B36" s="393"/>
      <c r="C36" s="266"/>
      <c r="D36" s="266"/>
      <c r="E36" s="266"/>
      <c r="F36" s="266"/>
      <c r="G36" s="266"/>
      <c r="H36" s="266"/>
      <c r="I36" s="266"/>
      <c r="J36" s="266"/>
      <c r="K36" s="266"/>
      <c r="L36" s="394"/>
      <c r="M36" s="413"/>
      <c r="N36" s="413"/>
      <c r="O36" s="413"/>
      <c r="P36" s="413"/>
      <c r="Q36" s="413"/>
    </row>
    <row r="37" spans="2:17" ht="17.25" customHeight="1" x14ac:dyDescent="0.2">
      <c r="B37" s="393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413"/>
      <c r="N37" s="413"/>
      <c r="O37" s="413"/>
      <c r="P37" s="413"/>
      <c r="Q37" s="413"/>
    </row>
    <row r="38" spans="2:17" ht="15.75" customHeight="1" x14ac:dyDescent="0.2">
      <c r="B38" s="393"/>
      <c r="C38" s="266"/>
      <c r="D38" s="266"/>
      <c r="E38" s="266"/>
      <c r="F38" s="266"/>
      <c r="G38" s="266"/>
      <c r="H38" s="266"/>
      <c r="I38" s="266"/>
      <c r="J38" s="266"/>
      <c r="K38" s="266"/>
      <c r="L38" s="394"/>
      <c r="M38" s="413"/>
      <c r="N38" s="413"/>
      <c r="O38" s="413"/>
      <c r="P38" s="413"/>
      <c r="Q38" s="413"/>
    </row>
    <row r="39" spans="2:17" ht="18.75" customHeight="1" x14ac:dyDescent="0.2">
      <c r="B39" s="393"/>
      <c r="C39" s="266"/>
      <c r="D39" s="266"/>
      <c r="E39" s="266"/>
      <c r="F39" s="266"/>
      <c r="G39" s="266"/>
      <c r="H39" s="266"/>
      <c r="I39" s="266"/>
      <c r="J39" s="266"/>
      <c r="K39" s="266"/>
      <c r="L39" s="394"/>
      <c r="M39" s="413"/>
      <c r="N39" s="413"/>
      <c r="O39" s="413"/>
      <c r="P39" s="413"/>
      <c r="Q39" s="413"/>
    </row>
    <row r="40" spans="2:17" ht="17.25" customHeight="1" x14ac:dyDescent="0.2">
      <c r="B40" s="393"/>
      <c r="C40" s="266"/>
      <c r="D40" s="266"/>
      <c r="E40" s="266"/>
      <c r="F40" s="266"/>
      <c r="G40" s="266"/>
      <c r="H40" s="266"/>
      <c r="I40" s="266"/>
      <c r="J40" s="266"/>
      <c r="K40" s="266"/>
      <c r="L40" s="394"/>
      <c r="M40" s="413"/>
      <c r="N40" s="413"/>
      <c r="O40" s="413"/>
      <c r="P40" s="413"/>
      <c r="Q40" s="413"/>
    </row>
    <row r="41" spans="2:17" ht="18" customHeight="1" x14ac:dyDescent="0.2">
      <c r="B41" s="393"/>
      <c r="C41" s="266"/>
      <c r="D41" s="266"/>
      <c r="E41" s="266"/>
      <c r="F41" s="266"/>
      <c r="G41" s="266"/>
      <c r="H41" s="266"/>
      <c r="I41" s="266"/>
      <c r="J41" s="266"/>
      <c r="K41" s="266"/>
      <c r="L41" s="394"/>
      <c r="M41" s="413"/>
      <c r="N41" s="413"/>
      <c r="O41" s="413"/>
      <c r="P41" s="413"/>
      <c r="Q41" s="413"/>
    </row>
    <row r="42" spans="2:17" ht="16.5" customHeight="1" x14ac:dyDescent="0.2">
      <c r="B42" s="393"/>
      <c r="C42" s="266"/>
      <c r="D42" s="266"/>
      <c r="E42" s="266"/>
      <c r="F42" s="266"/>
      <c r="G42" s="266"/>
      <c r="H42" s="266"/>
      <c r="I42" s="266"/>
      <c r="J42" s="266"/>
      <c r="K42" s="266"/>
      <c r="L42" s="394"/>
      <c r="M42" s="413"/>
      <c r="N42" s="413"/>
      <c r="O42" s="413"/>
      <c r="P42" s="413"/>
      <c r="Q42" s="413"/>
    </row>
    <row r="43" spans="2:17" ht="18.75" customHeight="1" x14ac:dyDescent="0.2">
      <c r="B43" s="11"/>
      <c r="C43" s="10"/>
      <c r="D43" s="10"/>
      <c r="E43" s="10"/>
      <c r="F43" s="10"/>
      <c r="G43" s="10"/>
      <c r="H43" s="408" t="s">
        <v>35</v>
      </c>
      <c r="I43" s="408"/>
      <c r="J43" s="408"/>
      <c r="K43" s="395">
        <f>SUM(P25:Q33)</f>
        <v>173539.6</v>
      </c>
      <c r="L43" s="396"/>
      <c r="M43" s="413"/>
      <c r="N43" s="413"/>
      <c r="O43" s="413"/>
      <c r="P43" s="413"/>
      <c r="Q43" s="413"/>
    </row>
    <row r="44" spans="2:17" ht="17.25" customHeight="1" thickBot="1" x14ac:dyDescent="0.25">
      <c r="B44" s="12"/>
      <c r="C44" s="13"/>
      <c r="D44" s="13"/>
      <c r="E44" s="13"/>
      <c r="F44" s="13"/>
      <c r="G44" s="13"/>
      <c r="H44" s="13"/>
      <c r="I44" s="13"/>
      <c r="J44" s="409"/>
      <c r="K44" s="409"/>
      <c r="L44" s="19"/>
      <c r="M44" s="414"/>
      <c r="N44" s="414"/>
      <c r="O44" s="414"/>
      <c r="P44" s="414"/>
      <c r="Q44" s="414"/>
    </row>
    <row r="45" spans="2:17" ht="17.25" thickBot="1" x14ac:dyDescent="0.25">
      <c r="B45" s="391"/>
      <c r="C45" s="392"/>
      <c r="D45" s="392"/>
      <c r="E45" s="392"/>
      <c r="F45" s="392"/>
      <c r="G45" s="392"/>
      <c r="H45" s="392"/>
      <c r="I45" s="71"/>
      <c r="J45" s="399" t="s">
        <v>6</v>
      </c>
      <c r="K45" s="399"/>
      <c r="L45" s="399"/>
      <c r="M45" s="400" t="s">
        <v>245</v>
      </c>
      <c r="N45" s="401"/>
      <c r="O45" s="402"/>
      <c r="P45" s="406" t="s">
        <v>2</v>
      </c>
      <c r="Q45" s="407"/>
    </row>
    <row r="46" spans="2:17" ht="18" customHeight="1" thickBot="1" x14ac:dyDescent="0.25">
      <c r="B46" s="279"/>
      <c r="C46" s="257"/>
      <c r="D46" s="257"/>
      <c r="E46" s="257"/>
      <c r="F46" s="257"/>
      <c r="G46" s="257"/>
      <c r="H46" s="257"/>
      <c r="I46" s="257"/>
      <c r="J46" s="257"/>
      <c r="K46" s="257"/>
      <c r="L46" s="421"/>
      <c r="M46" s="388" t="s">
        <v>225</v>
      </c>
      <c r="N46" s="389"/>
      <c r="O46" s="390"/>
      <c r="P46" s="397">
        <f>Таблица!E6</f>
        <v>15056.6</v>
      </c>
      <c r="Q46" s="398"/>
    </row>
    <row r="47" spans="2:17" ht="18" customHeight="1" thickBot="1" x14ac:dyDescent="0.25">
      <c r="B47" s="279"/>
      <c r="C47" s="257"/>
      <c r="D47" s="257"/>
      <c r="E47" s="257"/>
      <c r="F47" s="257"/>
      <c r="G47" s="257"/>
      <c r="H47" s="257"/>
      <c r="I47" s="257"/>
      <c r="J47" s="257"/>
      <c r="K47" s="257"/>
      <c r="L47" s="421"/>
      <c r="M47" s="388" t="s">
        <v>226</v>
      </c>
      <c r="N47" s="389"/>
      <c r="O47" s="390"/>
      <c r="P47" s="397">
        <f>Таблица!E15</f>
        <v>4552.6000000000004</v>
      </c>
      <c r="Q47" s="398"/>
    </row>
    <row r="48" spans="2:17" ht="18.75" customHeight="1" thickBot="1" x14ac:dyDescent="0.25">
      <c r="B48" s="279"/>
      <c r="C48" s="257"/>
      <c r="D48" s="257"/>
      <c r="E48" s="257"/>
      <c r="F48" s="257"/>
      <c r="G48" s="257"/>
      <c r="H48" s="257"/>
      <c r="I48" s="257"/>
      <c r="J48" s="257"/>
      <c r="K48" s="257"/>
      <c r="L48" s="421"/>
      <c r="M48" s="388" t="s">
        <v>227</v>
      </c>
      <c r="N48" s="389"/>
      <c r="O48" s="390"/>
      <c r="P48" s="397">
        <f>Таблица!E16</f>
        <v>1606.8</v>
      </c>
      <c r="Q48" s="398"/>
    </row>
    <row r="49" spans="2:17" ht="18.75" customHeight="1" thickBot="1" x14ac:dyDescent="0.25">
      <c r="B49" s="279"/>
      <c r="C49" s="257"/>
      <c r="D49" s="257"/>
      <c r="E49" s="257"/>
      <c r="F49" s="257"/>
      <c r="G49" s="257"/>
      <c r="H49" s="257"/>
      <c r="I49" s="257"/>
      <c r="J49" s="257"/>
      <c r="K49" s="257"/>
      <c r="L49" s="421"/>
      <c r="M49" s="388" t="s">
        <v>282</v>
      </c>
      <c r="N49" s="389"/>
      <c r="O49" s="390"/>
      <c r="P49" s="397">
        <f>Таблица!E27*2</f>
        <v>44657.599999999999</v>
      </c>
      <c r="Q49" s="398"/>
    </row>
    <row r="50" spans="2:17" ht="19.5" customHeight="1" thickBot="1" x14ac:dyDescent="0.25">
      <c r="B50" s="279"/>
      <c r="C50" s="257"/>
      <c r="D50" s="257"/>
      <c r="E50" s="257"/>
      <c r="F50" s="257"/>
      <c r="G50" s="257"/>
      <c r="H50" s="257"/>
      <c r="I50" s="257"/>
      <c r="J50" s="257"/>
      <c r="K50" s="257"/>
      <c r="L50" s="421"/>
      <c r="M50" s="185" t="s">
        <v>237</v>
      </c>
      <c r="N50" s="186"/>
      <c r="O50" s="187"/>
      <c r="P50" s="397">
        <f>Таблица!E31</f>
        <v>3539.9</v>
      </c>
      <c r="Q50" s="398"/>
    </row>
    <row r="51" spans="2:17" ht="18" customHeight="1" thickBot="1" x14ac:dyDescent="0.25">
      <c r="B51" s="279"/>
      <c r="C51" s="257"/>
      <c r="D51" s="257"/>
      <c r="E51" s="257"/>
      <c r="F51" s="257"/>
      <c r="G51" s="257"/>
      <c r="H51" s="257"/>
      <c r="I51" s="257"/>
      <c r="J51" s="257"/>
      <c r="K51" s="257"/>
      <c r="L51" s="421"/>
      <c r="M51" s="388" t="s">
        <v>272</v>
      </c>
      <c r="N51" s="389"/>
      <c r="O51" s="390"/>
      <c r="P51" s="397">
        <f>Таблица!E36*2</f>
        <v>11476.4</v>
      </c>
      <c r="Q51" s="398"/>
    </row>
    <row r="52" spans="2:17" ht="18.75" customHeight="1" thickBot="1" x14ac:dyDescent="0.25">
      <c r="B52" s="279"/>
      <c r="C52" s="257"/>
      <c r="D52" s="257"/>
      <c r="E52" s="257"/>
      <c r="F52" s="257"/>
      <c r="G52" s="257"/>
      <c r="H52" s="257"/>
      <c r="I52" s="257"/>
      <c r="J52" s="257"/>
      <c r="K52" s="257"/>
      <c r="L52" s="421"/>
      <c r="M52" s="388" t="s">
        <v>273</v>
      </c>
      <c r="N52" s="389"/>
      <c r="O52" s="390"/>
      <c r="P52" s="397">
        <f>Таблица!E37*2</f>
        <v>2334.8000000000002</v>
      </c>
      <c r="Q52" s="398"/>
    </row>
    <row r="53" spans="2:17" ht="18" customHeight="1" thickBot="1" x14ac:dyDescent="0.25">
      <c r="B53" s="279"/>
      <c r="C53" s="257"/>
      <c r="D53" s="257"/>
      <c r="E53" s="257"/>
      <c r="F53" s="257"/>
      <c r="G53" s="257"/>
      <c r="H53" s="257"/>
      <c r="I53" s="257"/>
      <c r="J53" s="257"/>
      <c r="K53" s="257"/>
      <c r="L53" s="421"/>
      <c r="M53" s="388" t="s">
        <v>228</v>
      </c>
      <c r="N53" s="389"/>
      <c r="O53" s="390"/>
      <c r="P53" s="397">
        <f>Таблица!E35</f>
        <v>7207.2</v>
      </c>
      <c r="Q53" s="398"/>
    </row>
    <row r="54" spans="2:17" ht="17.25" customHeight="1" x14ac:dyDescent="0.2">
      <c r="B54" s="279"/>
      <c r="C54" s="257"/>
      <c r="D54" s="257"/>
      <c r="E54" s="257"/>
      <c r="F54" s="257"/>
      <c r="G54" s="257"/>
      <c r="H54" s="257"/>
      <c r="I54" s="257"/>
      <c r="J54" s="257"/>
      <c r="K54" s="257"/>
      <c r="L54" s="421"/>
      <c r="M54" s="415"/>
      <c r="N54" s="416"/>
      <c r="O54" s="416"/>
      <c r="P54" s="416"/>
      <c r="Q54" s="416"/>
    </row>
    <row r="55" spans="2:17" ht="18" customHeight="1" x14ac:dyDescent="0.2">
      <c r="B55" s="279"/>
      <c r="C55" s="257"/>
      <c r="D55" s="257"/>
      <c r="E55" s="257"/>
      <c r="F55" s="257"/>
      <c r="G55" s="257"/>
      <c r="H55" s="257"/>
      <c r="I55" s="257"/>
      <c r="J55" s="257"/>
      <c r="K55" s="257"/>
      <c r="L55" s="421"/>
      <c r="M55" s="417"/>
      <c r="N55" s="418"/>
      <c r="O55" s="418"/>
      <c r="P55" s="418"/>
      <c r="Q55" s="418"/>
    </row>
    <row r="56" spans="2:17" ht="18" customHeight="1" x14ac:dyDescent="0.2">
      <c r="B56" s="279"/>
      <c r="C56" s="257"/>
      <c r="D56" s="257"/>
      <c r="E56" s="257"/>
      <c r="F56" s="257"/>
      <c r="G56" s="257"/>
      <c r="H56" s="257"/>
      <c r="I56" s="257"/>
      <c r="J56" s="257"/>
      <c r="K56" s="257"/>
      <c r="L56" s="421"/>
      <c r="M56" s="417"/>
      <c r="N56" s="418"/>
      <c r="O56" s="418"/>
      <c r="P56" s="418"/>
      <c r="Q56" s="418"/>
    </row>
    <row r="57" spans="2:17" ht="17.25" customHeight="1" x14ac:dyDescent="0.2">
      <c r="B57" s="279"/>
      <c r="C57" s="257"/>
      <c r="D57" s="257"/>
      <c r="E57" s="257"/>
      <c r="F57" s="257"/>
      <c r="G57" s="257"/>
      <c r="H57" s="257"/>
      <c r="I57" s="257"/>
      <c r="J57" s="257"/>
      <c r="K57" s="257"/>
      <c r="L57" s="421"/>
      <c r="M57" s="417"/>
      <c r="N57" s="418"/>
      <c r="O57" s="418"/>
      <c r="P57" s="418"/>
      <c r="Q57" s="418"/>
    </row>
    <row r="58" spans="2:17" ht="17.25" customHeight="1" x14ac:dyDescent="0.2">
      <c r="B58" s="279"/>
      <c r="C58" s="257"/>
      <c r="D58" s="257"/>
      <c r="E58" s="257"/>
      <c r="F58" s="257"/>
      <c r="G58" s="257"/>
      <c r="H58" s="257"/>
      <c r="I58" s="257"/>
      <c r="J58" s="257"/>
      <c r="K58" s="257"/>
      <c r="L58" s="421"/>
      <c r="M58" s="417"/>
      <c r="N58" s="418"/>
      <c r="O58" s="418"/>
      <c r="P58" s="418"/>
      <c r="Q58" s="418"/>
    </row>
    <row r="59" spans="2:17" ht="18.75" customHeight="1" x14ac:dyDescent="0.2">
      <c r="B59" s="279"/>
      <c r="C59" s="257"/>
      <c r="D59" s="257"/>
      <c r="E59" s="257"/>
      <c r="F59" s="257"/>
      <c r="G59" s="257"/>
      <c r="H59" s="257"/>
      <c r="I59" s="257"/>
      <c r="J59" s="257"/>
      <c r="K59" s="257"/>
      <c r="L59" s="421"/>
      <c r="M59" s="417"/>
      <c r="N59" s="418"/>
      <c r="O59" s="418"/>
      <c r="P59" s="418"/>
      <c r="Q59" s="418"/>
    </row>
    <row r="60" spans="2:17" ht="18.75" customHeight="1" x14ac:dyDescent="0.2">
      <c r="B60" s="279"/>
      <c r="C60" s="257"/>
      <c r="D60" s="257"/>
      <c r="E60" s="257"/>
      <c r="F60" s="257"/>
      <c r="G60" s="257"/>
      <c r="H60" s="257"/>
      <c r="I60" s="257"/>
      <c r="J60" s="257"/>
      <c r="K60" s="257"/>
      <c r="L60" s="421"/>
      <c r="M60" s="417"/>
      <c r="N60" s="418"/>
      <c r="O60" s="418"/>
      <c r="P60" s="418"/>
      <c r="Q60" s="418"/>
    </row>
    <row r="61" spans="2:17" ht="17.25" customHeight="1" x14ac:dyDescent="0.2">
      <c r="B61" s="279"/>
      <c r="C61" s="257"/>
      <c r="D61" s="257"/>
      <c r="E61" s="257"/>
      <c r="F61" s="257"/>
      <c r="G61" s="257"/>
      <c r="H61" s="257"/>
      <c r="I61" s="257"/>
      <c r="J61" s="257"/>
      <c r="K61" s="257"/>
      <c r="L61" s="421"/>
      <c r="M61" s="417"/>
      <c r="N61" s="418"/>
      <c r="O61" s="418"/>
      <c r="P61" s="418"/>
      <c r="Q61" s="418"/>
    </row>
    <row r="62" spans="2:17" ht="18" customHeight="1" x14ac:dyDescent="0.2">
      <c r="B62" s="279"/>
      <c r="C62" s="257"/>
      <c r="D62" s="257"/>
      <c r="E62" s="257"/>
      <c r="F62" s="257"/>
      <c r="G62" s="257"/>
      <c r="H62" s="257"/>
      <c r="I62" s="257"/>
      <c r="J62" s="257"/>
      <c r="K62" s="257"/>
      <c r="L62" s="421"/>
      <c r="M62" s="417"/>
      <c r="N62" s="418"/>
      <c r="O62" s="418"/>
      <c r="P62" s="418"/>
      <c r="Q62" s="418"/>
    </row>
    <row r="63" spans="2:17" ht="18" customHeight="1" x14ac:dyDescent="0.2">
      <c r="B63" s="279"/>
      <c r="C63" s="257"/>
      <c r="D63" s="257"/>
      <c r="E63" s="257"/>
      <c r="F63" s="257"/>
      <c r="G63" s="257"/>
      <c r="H63" s="257"/>
      <c r="I63" s="257"/>
      <c r="J63" s="257"/>
      <c r="K63" s="257"/>
      <c r="L63" s="421"/>
      <c r="M63" s="417"/>
      <c r="N63" s="418"/>
      <c r="O63" s="418"/>
      <c r="P63" s="418"/>
      <c r="Q63" s="418"/>
    </row>
    <row r="64" spans="2:17" ht="18" customHeight="1" x14ac:dyDescent="0.2">
      <c r="B64" s="28"/>
      <c r="C64" s="7"/>
      <c r="D64" s="7"/>
      <c r="E64" s="7"/>
      <c r="F64" s="7"/>
      <c r="G64" s="7"/>
      <c r="H64" s="408" t="s">
        <v>35</v>
      </c>
      <c r="I64" s="408"/>
      <c r="J64" s="408"/>
      <c r="K64" s="395">
        <f>SUM(P46:Q53)</f>
        <v>90431.9</v>
      </c>
      <c r="L64" s="396"/>
      <c r="M64" s="417"/>
      <c r="N64" s="418"/>
      <c r="O64" s="418"/>
      <c r="P64" s="418"/>
      <c r="Q64" s="418"/>
    </row>
    <row r="65" spans="2:17" ht="16.5" customHeight="1" thickBot="1" x14ac:dyDescent="0.25">
      <c r="B65" s="29"/>
      <c r="C65" s="30"/>
      <c r="D65" s="30"/>
      <c r="E65" s="30"/>
      <c r="F65" s="30"/>
      <c r="G65" s="30"/>
      <c r="H65" s="30"/>
      <c r="I65" s="30"/>
      <c r="J65" s="409"/>
      <c r="K65" s="409"/>
      <c r="L65" s="19"/>
      <c r="M65" s="419"/>
      <c r="N65" s="420"/>
      <c r="O65" s="420"/>
      <c r="P65" s="420"/>
      <c r="Q65" s="420"/>
    </row>
  </sheetData>
  <sheetProtection password="E7C5" sheet="1" objects="1" scenarios="1"/>
  <mergeCells count="79">
    <mergeCell ref="P32:Q32"/>
    <mergeCell ref="P46:Q46"/>
    <mergeCell ref="P45:Q45"/>
    <mergeCell ref="P47:Q47"/>
    <mergeCell ref="P48:Q48"/>
    <mergeCell ref="H64:J64"/>
    <mergeCell ref="K64:L64"/>
    <mergeCell ref="B46:L63"/>
    <mergeCell ref="M53:O53"/>
    <mergeCell ref="M47:O47"/>
    <mergeCell ref="M54:Q65"/>
    <mergeCell ref="J65:K65"/>
    <mergeCell ref="M48:O48"/>
    <mergeCell ref="M46:O46"/>
    <mergeCell ref="P51:Q51"/>
    <mergeCell ref="P53:Q53"/>
    <mergeCell ref="M52:O52"/>
    <mergeCell ref="P52:Q52"/>
    <mergeCell ref="M49:O49"/>
    <mergeCell ref="P50:Q50"/>
    <mergeCell ref="P49:Q49"/>
    <mergeCell ref="P29:Q29"/>
    <mergeCell ref="P30:Q30"/>
    <mergeCell ref="P33:Q33"/>
    <mergeCell ref="M34:Q44"/>
    <mergeCell ref="P9:Q9"/>
    <mergeCell ref="P12:Q12"/>
    <mergeCell ref="P26:Q26"/>
    <mergeCell ref="P25:Q25"/>
    <mergeCell ref="P10:Q10"/>
    <mergeCell ref="P11:Q11"/>
    <mergeCell ref="M13:Q23"/>
    <mergeCell ref="M27:O27"/>
    <mergeCell ref="M29:O29"/>
    <mergeCell ref="P28:Q28"/>
    <mergeCell ref="P31:Q31"/>
    <mergeCell ref="M33:O33"/>
    <mergeCell ref="M51:O51"/>
    <mergeCell ref="J44:K44"/>
    <mergeCell ref="B25:L42"/>
    <mergeCell ref="J45:L45"/>
    <mergeCell ref="H43:J43"/>
    <mergeCell ref="K43:L43"/>
    <mergeCell ref="B45:H45"/>
    <mergeCell ref="M25:O25"/>
    <mergeCell ref="M26:O26"/>
    <mergeCell ref="M32:O32"/>
    <mergeCell ref="M31:O31"/>
    <mergeCell ref="M30:O30"/>
    <mergeCell ref="M28:O28"/>
    <mergeCell ref="M45:O45"/>
    <mergeCell ref="B1:Q1"/>
    <mergeCell ref="P3:Q3"/>
    <mergeCell ref="M10:O10"/>
    <mergeCell ref="P27:Q27"/>
    <mergeCell ref="P24:Q24"/>
    <mergeCell ref="M12:O12"/>
    <mergeCell ref="H22:J22"/>
    <mergeCell ref="J23:K23"/>
    <mergeCell ref="M3:O3"/>
    <mergeCell ref="M4:O4"/>
    <mergeCell ref="M5:O5"/>
    <mergeCell ref="M6:O6"/>
    <mergeCell ref="P4:Q4"/>
    <mergeCell ref="P5:Q5"/>
    <mergeCell ref="P6:Q6"/>
    <mergeCell ref="P7:Q7"/>
    <mergeCell ref="B2:Q2"/>
    <mergeCell ref="B24:G24"/>
    <mergeCell ref="M8:O8"/>
    <mergeCell ref="M9:O9"/>
    <mergeCell ref="M11:O11"/>
    <mergeCell ref="B3:H3"/>
    <mergeCell ref="M7:O7"/>
    <mergeCell ref="B4:L21"/>
    <mergeCell ref="K22:L22"/>
    <mergeCell ref="P8:Q8"/>
    <mergeCell ref="J24:L24"/>
    <mergeCell ref="M24:O24"/>
  </mergeCells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ySplit="3" topLeftCell="A4" activePane="bottomLeft" state="frozen"/>
      <selection pane="bottomLeft" activeCell="F14" sqref="F14"/>
    </sheetView>
  </sheetViews>
  <sheetFormatPr defaultRowHeight="12.75" x14ac:dyDescent="0.2"/>
  <cols>
    <col min="1" max="1" width="12.28515625" hidden="1" customWidth="1"/>
    <col min="2" max="2" width="50.7109375" style="31" customWidth="1"/>
    <col min="3" max="3" width="19" style="32" customWidth="1"/>
    <col min="4" max="4" width="14.28515625" style="62" customWidth="1"/>
    <col min="5" max="5" width="20.5703125" style="63" customWidth="1"/>
    <col min="6" max="6" width="18.7109375" style="32" customWidth="1"/>
    <col min="7" max="7" width="18.42578125" style="33" customWidth="1"/>
  </cols>
  <sheetData>
    <row r="1" spans="1:12" ht="39.75" customHeight="1" thickBot="1" x14ac:dyDescent="0.25">
      <c r="B1" s="422" t="s">
        <v>244</v>
      </c>
      <c r="C1" s="423"/>
      <c r="D1" s="423"/>
      <c r="E1" s="423"/>
      <c r="F1" s="423"/>
      <c r="G1" s="424"/>
    </row>
    <row r="2" spans="1:12" ht="60.75" thickBot="1" x14ac:dyDescent="0.25">
      <c r="A2" s="34" t="s">
        <v>254</v>
      </c>
      <c r="B2" s="205" t="s">
        <v>0</v>
      </c>
      <c r="C2" s="205" t="s">
        <v>1</v>
      </c>
      <c r="D2" s="206" t="s">
        <v>2</v>
      </c>
      <c r="E2" s="206" t="s">
        <v>9</v>
      </c>
      <c r="F2" s="34" t="s">
        <v>8</v>
      </c>
      <c r="G2" s="34" t="s">
        <v>7</v>
      </c>
    </row>
    <row r="3" spans="1:12" ht="26.25" thickBot="1" x14ac:dyDescent="0.4">
      <c r="B3" s="221"/>
      <c r="C3" s="222"/>
      <c r="D3" s="223"/>
      <c r="E3" s="224"/>
      <c r="F3" s="35">
        <v>1.3</v>
      </c>
      <c r="G3" s="225">
        <v>0</v>
      </c>
    </row>
    <row r="4" spans="1:12" ht="14.25" x14ac:dyDescent="0.2">
      <c r="A4" s="61" t="s">
        <v>316</v>
      </c>
      <c r="B4" s="218" t="s">
        <v>211</v>
      </c>
      <c r="C4" s="219" t="s">
        <v>246</v>
      </c>
      <c r="D4" s="227">
        <v>10427</v>
      </c>
      <c r="E4" s="220">
        <f>D4*$F$3*(1-$G$3)</f>
        <v>13555.1</v>
      </c>
      <c r="F4" s="63"/>
      <c r="G4" s="230"/>
      <c r="H4" s="33"/>
      <c r="I4" s="231"/>
      <c r="J4" s="231"/>
      <c r="K4" s="229"/>
      <c r="L4" s="61"/>
    </row>
    <row r="5" spans="1:12" ht="14.25" x14ac:dyDescent="0.2">
      <c r="A5" s="61" t="s">
        <v>317</v>
      </c>
      <c r="B5" s="215" t="s">
        <v>211</v>
      </c>
      <c r="C5" s="210" t="s">
        <v>40</v>
      </c>
      <c r="D5" s="227">
        <v>10970</v>
      </c>
      <c r="E5" s="207">
        <f t="shared" ref="E5:E38" si="0">D5*$F$3*(1-$G$3)</f>
        <v>14261</v>
      </c>
      <c r="F5" s="63"/>
      <c r="G5" s="230"/>
      <c r="H5" s="33"/>
      <c r="I5" s="231"/>
      <c r="J5" s="231"/>
      <c r="K5" s="229"/>
      <c r="L5" s="61"/>
    </row>
    <row r="6" spans="1:12" ht="14.25" x14ac:dyDescent="0.2">
      <c r="A6" s="61" t="s">
        <v>318</v>
      </c>
      <c r="B6" s="215" t="s">
        <v>211</v>
      </c>
      <c r="C6" s="210" t="s">
        <v>41</v>
      </c>
      <c r="D6" s="227">
        <v>11582</v>
      </c>
      <c r="E6" s="207">
        <f t="shared" si="0"/>
        <v>15056.6</v>
      </c>
      <c r="F6" s="63"/>
      <c r="G6" s="230"/>
      <c r="H6" s="33"/>
      <c r="I6" s="231"/>
      <c r="J6" s="231"/>
      <c r="K6" s="229"/>
      <c r="L6" s="61"/>
    </row>
    <row r="7" spans="1:12" ht="14.25" x14ac:dyDescent="0.2">
      <c r="A7" s="61" t="s">
        <v>319</v>
      </c>
      <c r="B7" s="215" t="s">
        <v>212</v>
      </c>
      <c r="C7" s="210" t="s">
        <v>269</v>
      </c>
      <c r="D7" s="227">
        <v>12699</v>
      </c>
      <c r="E7" s="207">
        <f t="shared" si="0"/>
        <v>16508.7</v>
      </c>
      <c r="F7" s="63"/>
      <c r="G7" s="230"/>
      <c r="H7" s="33"/>
      <c r="I7" s="231"/>
      <c r="J7" s="231"/>
      <c r="K7" s="229"/>
      <c r="L7" s="61"/>
    </row>
    <row r="8" spans="1:12" ht="14.25" x14ac:dyDescent="0.2">
      <c r="A8" s="61" t="s">
        <v>320</v>
      </c>
      <c r="B8" s="215" t="s">
        <v>212</v>
      </c>
      <c r="C8" s="210" t="s">
        <v>270</v>
      </c>
      <c r="D8" s="227">
        <v>13517</v>
      </c>
      <c r="E8" s="207">
        <f t="shared" si="0"/>
        <v>17572.099999999999</v>
      </c>
      <c r="F8" s="63"/>
      <c r="G8" s="230"/>
      <c r="H8" s="33"/>
      <c r="I8" s="231"/>
      <c r="J8" s="231"/>
      <c r="K8" s="229"/>
      <c r="L8" s="61"/>
    </row>
    <row r="9" spans="1:12" ht="14.25" x14ac:dyDescent="0.2">
      <c r="A9" s="61" t="s">
        <v>321</v>
      </c>
      <c r="B9" s="215" t="s">
        <v>213</v>
      </c>
      <c r="C9" s="210" t="s">
        <v>247</v>
      </c>
      <c r="D9" s="227">
        <v>17129</v>
      </c>
      <c r="E9" s="207">
        <f t="shared" si="0"/>
        <v>22267.7</v>
      </c>
      <c r="F9" s="63"/>
      <c r="G9" s="230"/>
      <c r="H9" s="33"/>
      <c r="I9" s="231"/>
      <c r="J9" s="231"/>
      <c r="K9" s="229"/>
      <c r="L9" s="61"/>
    </row>
    <row r="10" spans="1:12" ht="14.25" x14ac:dyDescent="0.2">
      <c r="A10" s="61" t="s">
        <v>302</v>
      </c>
      <c r="B10" s="215" t="s">
        <v>214</v>
      </c>
      <c r="C10" s="210" t="s">
        <v>306</v>
      </c>
      <c r="D10" s="227">
        <v>8219</v>
      </c>
      <c r="E10" s="207">
        <f t="shared" si="0"/>
        <v>10684.7</v>
      </c>
      <c r="F10" s="63"/>
      <c r="G10" s="230"/>
      <c r="H10" s="33"/>
      <c r="I10" s="231"/>
      <c r="J10" s="231"/>
      <c r="K10" s="229"/>
      <c r="L10" s="61"/>
    </row>
    <row r="11" spans="1:12" ht="14.25" x14ac:dyDescent="0.2">
      <c r="A11" s="61" t="s">
        <v>303</v>
      </c>
      <c r="B11" s="215" t="s">
        <v>214</v>
      </c>
      <c r="C11" s="210" t="s">
        <v>307</v>
      </c>
      <c r="D11" s="227">
        <v>8674</v>
      </c>
      <c r="E11" s="207">
        <f t="shared" si="0"/>
        <v>11276.2</v>
      </c>
      <c r="F11" s="63"/>
      <c r="G11" s="230"/>
      <c r="H11" s="33"/>
      <c r="I11" s="231"/>
      <c r="J11" s="231"/>
      <c r="K11" s="229"/>
      <c r="L11" s="61"/>
    </row>
    <row r="12" spans="1:12" ht="14.25" x14ac:dyDescent="0.2">
      <c r="A12" s="61" t="s">
        <v>304</v>
      </c>
      <c r="B12" s="215" t="s">
        <v>215</v>
      </c>
      <c r="C12" s="210" t="s">
        <v>308</v>
      </c>
      <c r="D12" s="227">
        <v>9715</v>
      </c>
      <c r="E12" s="207">
        <f t="shared" si="0"/>
        <v>12629.5</v>
      </c>
      <c r="F12" s="63"/>
      <c r="G12" s="230"/>
      <c r="H12" s="33"/>
      <c r="I12" s="231"/>
      <c r="J12" s="231"/>
      <c r="K12" s="229"/>
      <c r="L12" s="61"/>
    </row>
    <row r="13" spans="1:12" ht="14.25" x14ac:dyDescent="0.2">
      <c r="A13" s="61" t="s">
        <v>305</v>
      </c>
      <c r="B13" s="215" t="s">
        <v>215</v>
      </c>
      <c r="C13" s="210" t="s">
        <v>309</v>
      </c>
      <c r="D13" s="227">
        <v>10211</v>
      </c>
      <c r="E13" s="207">
        <f t="shared" si="0"/>
        <v>13274.3</v>
      </c>
      <c r="F13" s="63"/>
      <c r="G13" s="230"/>
      <c r="H13" s="33"/>
      <c r="I13" s="231"/>
      <c r="J13" s="231"/>
      <c r="K13" s="229"/>
      <c r="L13" s="61"/>
    </row>
    <row r="14" spans="1:12" ht="14.25" x14ac:dyDescent="0.2">
      <c r="A14" s="61" t="s">
        <v>322</v>
      </c>
      <c r="B14" s="215" t="s">
        <v>216</v>
      </c>
      <c r="C14" s="210" t="s">
        <v>60</v>
      </c>
      <c r="D14" s="227">
        <v>1832</v>
      </c>
      <c r="E14" s="207">
        <f t="shared" si="0"/>
        <v>2381.6</v>
      </c>
      <c r="F14" s="63"/>
      <c r="G14" s="230"/>
      <c r="H14" s="33"/>
      <c r="I14" s="231"/>
      <c r="J14" s="231"/>
      <c r="K14" s="229"/>
      <c r="L14" s="61"/>
    </row>
    <row r="15" spans="1:12" ht="14.25" x14ac:dyDescent="0.2">
      <c r="A15" s="61" t="s">
        <v>323</v>
      </c>
      <c r="B15" s="215" t="s">
        <v>216</v>
      </c>
      <c r="C15" s="210" t="s">
        <v>46</v>
      </c>
      <c r="D15" s="227">
        <v>3502</v>
      </c>
      <c r="E15" s="207">
        <f t="shared" si="0"/>
        <v>4552.6000000000004</v>
      </c>
      <c r="F15" s="63"/>
      <c r="G15" s="230"/>
      <c r="H15" s="33"/>
      <c r="I15" s="231"/>
      <c r="J15" s="231"/>
      <c r="K15" s="229"/>
      <c r="L15" s="61"/>
    </row>
    <row r="16" spans="1:12" ht="14.25" x14ac:dyDescent="0.2">
      <c r="A16" s="61" t="s">
        <v>255</v>
      </c>
      <c r="B16" s="215" t="s">
        <v>239</v>
      </c>
      <c r="C16" s="211" t="s">
        <v>248</v>
      </c>
      <c r="D16" s="227">
        <v>1236</v>
      </c>
      <c r="E16" s="207">
        <f t="shared" si="0"/>
        <v>1606.8</v>
      </c>
      <c r="F16" s="63"/>
      <c r="G16" s="230"/>
      <c r="H16" s="33"/>
      <c r="I16" s="231"/>
      <c r="J16" s="231"/>
      <c r="K16" s="229"/>
      <c r="L16" s="61"/>
    </row>
    <row r="17" spans="1:12" ht="14.25" x14ac:dyDescent="0.2">
      <c r="A17" s="61" t="s">
        <v>256</v>
      </c>
      <c r="B17" s="215" t="s">
        <v>217</v>
      </c>
      <c r="C17" s="211" t="s">
        <v>249</v>
      </c>
      <c r="D17" s="227">
        <v>6725</v>
      </c>
      <c r="E17" s="207">
        <f t="shared" si="0"/>
        <v>8742.5</v>
      </c>
      <c r="F17" s="63"/>
      <c r="G17" s="230"/>
      <c r="H17" s="33"/>
      <c r="I17" s="231"/>
      <c r="J17" s="231"/>
      <c r="K17" s="229"/>
      <c r="L17" s="61"/>
    </row>
    <row r="18" spans="1:12" ht="14.25" x14ac:dyDescent="0.2">
      <c r="A18" s="61" t="s">
        <v>257</v>
      </c>
      <c r="B18" s="215" t="s">
        <v>217</v>
      </c>
      <c r="C18" s="211" t="s">
        <v>55</v>
      </c>
      <c r="D18" s="227">
        <v>6964</v>
      </c>
      <c r="E18" s="207">
        <f t="shared" si="0"/>
        <v>9053.2000000000007</v>
      </c>
      <c r="F18" s="63"/>
      <c r="G18" s="230"/>
      <c r="H18" s="33"/>
      <c r="I18" s="231"/>
      <c r="J18" s="231"/>
      <c r="K18" s="229"/>
      <c r="L18" s="61"/>
    </row>
    <row r="19" spans="1:12" ht="14.25" x14ac:dyDescent="0.2">
      <c r="A19" s="61" t="s">
        <v>258</v>
      </c>
      <c r="B19" s="215" t="s">
        <v>217</v>
      </c>
      <c r="C19" s="211" t="s">
        <v>47</v>
      </c>
      <c r="D19" s="227">
        <v>7199</v>
      </c>
      <c r="E19" s="207">
        <f t="shared" si="0"/>
        <v>9358.7000000000007</v>
      </c>
      <c r="F19" s="63"/>
      <c r="G19" s="230"/>
      <c r="H19" s="33"/>
      <c r="I19" s="231"/>
      <c r="J19" s="231"/>
      <c r="K19" s="229"/>
      <c r="L19" s="61"/>
    </row>
    <row r="20" spans="1:12" ht="14.25" x14ac:dyDescent="0.2">
      <c r="A20" s="61" t="s">
        <v>324</v>
      </c>
      <c r="B20" s="215" t="s">
        <v>59</v>
      </c>
      <c r="C20" s="211" t="s">
        <v>43</v>
      </c>
      <c r="D20" s="227">
        <v>2747</v>
      </c>
      <c r="E20" s="207">
        <f t="shared" si="0"/>
        <v>3571.1</v>
      </c>
      <c r="F20" s="63"/>
      <c r="G20" s="230"/>
      <c r="H20" s="33"/>
      <c r="I20" s="231"/>
      <c r="J20" s="231"/>
      <c r="K20" s="229"/>
      <c r="L20" s="61"/>
    </row>
    <row r="21" spans="1:12" ht="14.25" x14ac:dyDescent="0.2">
      <c r="A21" s="61" t="s">
        <v>259</v>
      </c>
      <c r="B21" s="215" t="s">
        <v>29</v>
      </c>
      <c r="C21" s="210" t="s">
        <v>44</v>
      </c>
      <c r="D21" s="227">
        <v>1166</v>
      </c>
      <c r="E21" s="207">
        <f t="shared" si="0"/>
        <v>1515.8</v>
      </c>
      <c r="F21" s="63"/>
      <c r="G21" s="230"/>
      <c r="H21" s="33"/>
      <c r="I21" s="231"/>
      <c r="J21" s="231"/>
      <c r="K21" s="229"/>
      <c r="L21" s="61"/>
    </row>
    <row r="22" spans="1:12" ht="14.25" x14ac:dyDescent="0.2">
      <c r="A22" s="61" t="s">
        <v>260</v>
      </c>
      <c r="B22" s="215" t="s">
        <v>233</v>
      </c>
      <c r="C22" s="210" t="s">
        <v>45</v>
      </c>
      <c r="D22" s="227">
        <v>2965</v>
      </c>
      <c r="E22" s="207">
        <f t="shared" si="0"/>
        <v>3854.5</v>
      </c>
      <c r="F22" s="63"/>
      <c r="G22" s="230"/>
      <c r="H22" s="33"/>
      <c r="I22" s="231"/>
      <c r="J22" s="231"/>
      <c r="K22" s="229"/>
      <c r="L22" s="61"/>
    </row>
    <row r="23" spans="1:12" s="33" customFormat="1" ht="14.25" x14ac:dyDescent="0.2">
      <c r="A23" s="61" t="s">
        <v>261</v>
      </c>
      <c r="B23" s="216" t="s">
        <v>220</v>
      </c>
      <c r="C23" s="212" t="s">
        <v>48</v>
      </c>
      <c r="D23" s="227">
        <v>11089</v>
      </c>
      <c r="E23" s="207">
        <f t="shared" si="0"/>
        <v>14415.7</v>
      </c>
      <c r="F23" s="63"/>
      <c r="G23" s="230"/>
      <c r="I23" s="231"/>
      <c r="J23" s="231"/>
      <c r="K23" s="229"/>
      <c r="L23" s="61"/>
    </row>
    <row r="24" spans="1:12" s="33" customFormat="1" ht="14.25" x14ac:dyDescent="0.2">
      <c r="A24" s="61" t="s">
        <v>325</v>
      </c>
      <c r="B24" s="216" t="s">
        <v>25</v>
      </c>
      <c r="C24" s="213" t="s">
        <v>85</v>
      </c>
      <c r="D24" s="227">
        <v>3575</v>
      </c>
      <c r="E24" s="207">
        <f t="shared" si="0"/>
        <v>4647.5</v>
      </c>
      <c r="F24" s="63"/>
      <c r="G24" s="230"/>
      <c r="I24" s="231"/>
      <c r="J24" s="231"/>
      <c r="K24" s="229"/>
      <c r="L24" s="61"/>
    </row>
    <row r="25" spans="1:12" s="33" customFormat="1" ht="14.25" x14ac:dyDescent="0.2">
      <c r="A25" s="61" t="s">
        <v>262</v>
      </c>
      <c r="B25" s="216" t="s">
        <v>238</v>
      </c>
      <c r="C25" s="212" t="s">
        <v>49</v>
      </c>
      <c r="D25" s="227">
        <v>14598</v>
      </c>
      <c r="E25" s="207">
        <f t="shared" si="0"/>
        <v>18977.400000000001</v>
      </c>
      <c r="F25" s="63"/>
      <c r="G25" s="230"/>
      <c r="I25" s="231"/>
      <c r="J25" s="231"/>
      <c r="K25" s="229"/>
      <c r="L25" s="61"/>
    </row>
    <row r="26" spans="1:12" s="33" customFormat="1" ht="14.25" x14ac:dyDescent="0.2">
      <c r="A26" s="61" t="s">
        <v>263</v>
      </c>
      <c r="B26" s="216" t="s">
        <v>238</v>
      </c>
      <c r="C26" s="213" t="s">
        <v>50</v>
      </c>
      <c r="D26" s="227">
        <v>11731</v>
      </c>
      <c r="E26" s="207">
        <f t="shared" si="0"/>
        <v>15250.3</v>
      </c>
      <c r="F26" s="63"/>
      <c r="G26" s="230"/>
      <c r="I26" s="231"/>
      <c r="J26" s="231"/>
      <c r="K26" s="229"/>
      <c r="L26" s="61"/>
    </row>
    <row r="27" spans="1:12" s="33" customFormat="1" ht="14.25" x14ac:dyDescent="0.2">
      <c r="A27" s="61" t="s">
        <v>264</v>
      </c>
      <c r="B27" s="216" t="s">
        <v>238</v>
      </c>
      <c r="C27" s="213" t="s">
        <v>51</v>
      </c>
      <c r="D27" s="227">
        <v>17176</v>
      </c>
      <c r="E27" s="207">
        <f t="shared" si="0"/>
        <v>22328.799999999999</v>
      </c>
      <c r="F27" s="63"/>
      <c r="G27" s="230"/>
      <c r="I27" s="231"/>
      <c r="J27" s="231"/>
      <c r="K27" s="229"/>
      <c r="L27" s="61"/>
    </row>
    <row r="28" spans="1:12" s="33" customFormat="1" ht="14.25" x14ac:dyDescent="0.2">
      <c r="A28" s="61" t="s">
        <v>265</v>
      </c>
      <c r="B28" s="216" t="s">
        <v>238</v>
      </c>
      <c r="C28" s="213" t="s">
        <v>52</v>
      </c>
      <c r="D28" s="227">
        <v>8194</v>
      </c>
      <c r="E28" s="207">
        <f t="shared" si="0"/>
        <v>10652.2</v>
      </c>
      <c r="F28" s="63"/>
      <c r="G28" s="230"/>
      <c r="I28" s="231"/>
      <c r="J28" s="231"/>
      <c r="K28" s="229"/>
      <c r="L28" s="61"/>
    </row>
    <row r="29" spans="1:12" s="33" customFormat="1" ht="14.25" x14ac:dyDescent="0.2">
      <c r="A29" s="61" t="s">
        <v>266</v>
      </c>
      <c r="B29" s="216" t="s">
        <v>238</v>
      </c>
      <c r="C29" s="213" t="s">
        <v>53</v>
      </c>
      <c r="D29" s="227">
        <v>11680</v>
      </c>
      <c r="E29" s="207">
        <f t="shared" si="0"/>
        <v>15184</v>
      </c>
      <c r="F29" s="63"/>
      <c r="G29" s="230"/>
      <c r="I29" s="231"/>
      <c r="J29" s="231"/>
      <c r="K29" s="229"/>
      <c r="L29" s="61"/>
    </row>
    <row r="30" spans="1:12" s="33" customFormat="1" ht="14.25" x14ac:dyDescent="0.2">
      <c r="A30" s="61" t="s">
        <v>327</v>
      </c>
      <c r="B30" s="216" t="s">
        <v>181</v>
      </c>
      <c r="C30" s="213" t="s">
        <v>71</v>
      </c>
      <c r="D30" s="227">
        <v>1468</v>
      </c>
      <c r="E30" s="207">
        <f t="shared" si="0"/>
        <v>1908.4</v>
      </c>
      <c r="F30" s="63"/>
      <c r="G30" s="230"/>
      <c r="I30" s="231"/>
      <c r="J30" s="231"/>
      <c r="K30" s="229"/>
      <c r="L30" s="61"/>
    </row>
    <row r="31" spans="1:12" s="33" customFormat="1" ht="14.25" x14ac:dyDescent="0.2">
      <c r="A31" s="61" t="s">
        <v>310</v>
      </c>
      <c r="B31" s="216" t="s">
        <v>186</v>
      </c>
      <c r="C31" s="213" t="s">
        <v>70</v>
      </c>
      <c r="D31" s="227">
        <v>2723</v>
      </c>
      <c r="E31" s="207">
        <f t="shared" si="0"/>
        <v>3539.9</v>
      </c>
      <c r="F31" s="63"/>
      <c r="G31" s="230"/>
      <c r="I31" s="231"/>
      <c r="J31" s="231"/>
      <c r="K31" s="229"/>
      <c r="L31" s="61"/>
    </row>
    <row r="32" spans="1:12" ht="14.25" x14ac:dyDescent="0.2">
      <c r="A32" s="61" t="s">
        <v>311</v>
      </c>
      <c r="B32" s="215" t="s">
        <v>182</v>
      </c>
      <c r="C32" s="211" t="s">
        <v>74</v>
      </c>
      <c r="D32" s="227">
        <v>1861</v>
      </c>
      <c r="E32" s="207">
        <f t="shared" si="0"/>
        <v>2419.3000000000002</v>
      </c>
      <c r="F32" s="63"/>
      <c r="G32" s="230"/>
      <c r="H32" s="33"/>
      <c r="I32" s="231"/>
      <c r="J32" s="231"/>
      <c r="K32" s="229"/>
      <c r="L32" s="61"/>
    </row>
    <row r="33" spans="1:12" ht="14.25" x14ac:dyDescent="0.2">
      <c r="A33" s="61" t="s">
        <v>312</v>
      </c>
      <c r="B33" s="215" t="s">
        <v>185</v>
      </c>
      <c r="C33" s="211" t="s">
        <v>72</v>
      </c>
      <c r="D33" s="227">
        <v>3571</v>
      </c>
      <c r="E33" s="207">
        <f t="shared" si="0"/>
        <v>4642.3</v>
      </c>
      <c r="F33" s="63"/>
      <c r="G33" s="230"/>
      <c r="H33" s="33"/>
      <c r="I33" s="231"/>
      <c r="J33" s="231"/>
      <c r="K33" s="229"/>
      <c r="L33" s="61"/>
    </row>
    <row r="34" spans="1:12" ht="14.25" x14ac:dyDescent="0.2">
      <c r="A34" s="61" t="s">
        <v>313</v>
      </c>
      <c r="B34" s="215" t="s">
        <v>183</v>
      </c>
      <c r="C34" s="211" t="s">
        <v>73</v>
      </c>
      <c r="D34" s="227">
        <v>2896</v>
      </c>
      <c r="E34" s="207">
        <f t="shared" si="0"/>
        <v>3764.8</v>
      </c>
      <c r="F34" s="63"/>
      <c r="G34" s="230"/>
      <c r="H34" s="33"/>
      <c r="I34" s="231"/>
      <c r="J34" s="231"/>
      <c r="K34" s="229"/>
      <c r="L34" s="61"/>
    </row>
    <row r="35" spans="1:12" ht="14.25" x14ac:dyDescent="0.2">
      <c r="A35" s="61" t="s">
        <v>326</v>
      </c>
      <c r="B35" s="215" t="s">
        <v>184</v>
      </c>
      <c r="C35" s="211" t="s">
        <v>54</v>
      </c>
      <c r="D35" s="227">
        <v>5544</v>
      </c>
      <c r="E35" s="207">
        <f t="shared" si="0"/>
        <v>7207.2</v>
      </c>
      <c r="F35" s="63"/>
      <c r="G35" s="230"/>
      <c r="H35" s="33"/>
      <c r="I35" s="231"/>
      <c r="J35" s="231"/>
      <c r="K35" s="229"/>
      <c r="L35" s="61"/>
    </row>
    <row r="36" spans="1:12" ht="14.25" x14ac:dyDescent="0.2">
      <c r="A36" s="61" t="s">
        <v>294</v>
      </c>
      <c r="B36" s="215" t="s">
        <v>240</v>
      </c>
      <c r="C36" s="211" t="s">
        <v>123</v>
      </c>
      <c r="D36" s="227">
        <v>4414</v>
      </c>
      <c r="E36" s="207">
        <f t="shared" si="0"/>
        <v>5738.2</v>
      </c>
      <c r="F36" s="63"/>
      <c r="G36" s="230"/>
      <c r="H36" s="33"/>
      <c r="I36" s="231"/>
      <c r="J36" s="231"/>
      <c r="K36" s="229"/>
      <c r="L36" s="61"/>
    </row>
    <row r="37" spans="1:12" ht="14.25" x14ac:dyDescent="0.2">
      <c r="A37" s="61" t="s">
        <v>267</v>
      </c>
      <c r="B37" s="215" t="s">
        <v>241</v>
      </c>
      <c r="C37" s="211" t="s">
        <v>81</v>
      </c>
      <c r="D37" s="227">
        <v>898</v>
      </c>
      <c r="E37" s="207">
        <f t="shared" si="0"/>
        <v>1167.4000000000001</v>
      </c>
      <c r="F37" s="63"/>
      <c r="G37" s="230"/>
      <c r="H37" s="33"/>
      <c r="I37" s="231"/>
      <c r="J37" s="231"/>
      <c r="K37" s="229"/>
      <c r="L37" s="61"/>
    </row>
    <row r="38" spans="1:12" ht="15" thickBot="1" x14ac:dyDescent="0.25">
      <c r="A38" s="61" t="s">
        <v>268</v>
      </c>
      <c r="B38" s="217" t="s">
        <v>242</v>
      </c>
      <c r="C38" s="214" t="s">
        <v>229</v>
      </c>
      <c r="D38" s="227">
        <v>1284</v>
      </c>
      <c r="E38" s="208">
        <f t="shared" si="0"/>
        <v>1669.2</v>
      </c>
      <c r="F38" s="63"/>
      <c r="G38" s="230"/>
      <c r="H38" s="33"/>
      <c r="I38" s="231"/>
      <c r="J38" s="231"/>
      <c r="K38" s="229"/>
      <c r="L38" s="61"/>
    </row>
  </sheetData>
  <autoFilter ref="B3:G38"/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Cтолы и тумбы</vt:lpstr>
      <vt:lpstr>Доп.элементы и гардеробы</vt:lpstr>
      <vt:lpstr>Шкафы и двери </vt:lpstr>
      <vt:lpstr>Комплектация шкафов</vt:lpstr>
      <vt:lpstr>Компоновки ассортимента</vt:lpstr>
      <vt:lpstr>Таблица</vt:lpstr>
      <vt:lpstr>'Cтолы и тумбы'!Область_печати</vt:lpstr>
      <vt:lpstr>'Доп.элементы и гардеробы'!Область_печати</vt:lpstr>
      <vt:lpstr>'Комплектация шкафов'!Область_печати</vt:lpstr>
      <vt:lpstr>'Компоновки ассортимента'!Область_печати</vt:lpstr>
      <vt:lpstr>'Шкафы и двери '!Область_печати</vt:lpstr>
    </vt:vector>
  </TitlesOfParts>
  <Company>skyland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</cp:lastModifiedBy>
  <cp:lastPrinted>2019-03-18T09:58:21Z</cp:lastPrinted>
  <dcterms:created xsi:type="dcterms:W3CDTF">2004-11-16T20:47:21Z</dcterms:created>
  <dcterms:modified xsi:type="dcterms:W3CDTF">2025-03-16T13:11:06Z</dcterms:modified>
</cp:coreProperties>
</file>