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4240" windowHeight="12435" tabRatio="531"/>
  </bookViews>
  <sheets>
    <sheet name="Прайс" sheetId="41" r:id="rId1"/>
    <sheet name="Таблица" sheetId="43" state="hidden" r:id="rId2"/>
  </sheets>
  <definedNames>
    <definedName name="_xlnm._FilterDatabase" localSheetId="1" hidden="1">Таблица!$L$1:$L$148</definedName>
    <definedName name="_xlnm.Print_Area" localSheetId="0">Прайс!$A$1:$E$103</definedName>
  </definedNames>
  <calcPr calcId="145621"/>
</workbook>
</file>

<file path=xl/calcChain.xml><?xml version="1.0" encoding="utf-8"?>
<calcChain xmlns="http://schemas.openxmlformats.org/spreadsheetml/2006/main">
  <c r="E51" i="43" l="1"/>
  <c r="E50" i="43"/>
  <c r="E49" i="43"/>
  <c r="E47" i="43"/>
  <c r="E46" i="43"/>
  <c r="E45" i="43"/>
  <c r="E44" i="43"/>
  <c r="E43" i="43"/>
  <c r="E41" i="43"/>
  <c r="E40" i="43"/>
  <c r="E39" i="43"/>
  <c r="E38" i="43"/>
  <c r="E37" i="43"/>
  <c r="E29" i="43"/>
  <c r="E28" i="43"/>
  <c r="E27" i="43"/>
  <c r="E26" i="43"/>
  <c r="E25" i="43"/>
  <c r="E23" i="43"/>
  <c r="E22" i="43"/>
  <c r="E21" i="43"/>
  <c r="E20" i="43"/>
  <c r="E19" i="43"/>
  <c r="AA33" i="43" l="1"/>
  <c r="AA32" i="43"/>
  <c r="AA31" i="43"/>
  <c r="J33" i="43"/>
  <c r="J32" i="43"/>
  <c r="J31" i="43"/>
  <c r="D33" i="43" l="1"/>
  <c r="E33" i="43" s="1"/>
  <c r="D32" i="43"/>
  <c r="E32" i="43" s="1"/>
  <c r="D31" i="43"/>
  <c r="E31" i="43" s="1"/>
  <c r="AA37" i="43" l="1"/>
  <c r="AA19" i="43" l="1"/>
  <c r="E66" i="41" l="1"/>
  <c r="Q69" i="43" l="1"/>
  <c r="Q68" i="43"/>
  <c r="V69" i="43"/>
  <c r="V68" i="43"/>
  <c r="V67" i="43"/>
  <c r="V66" i="43"/>
  <c r="V65" i="43"/>
  <c r="V64" i="43"/>
  <c r="Q67" i="43"/>
  <c r="Q66" i="43"/>
  <c r="Q65" i="43"/>
  <c r="Q64" i="43"/>
  <c r="J69" i="43"/>
  <c r="J68" i="43"/>
  <c r="D68" i="43" s="1"/>
  <c r="E68" i="43" s="1"/>
  <c r="J67" i="43"/>
  <c r="J66" i="43"/>
  <c r="D66" i="43" s="1"/>
  <c r="E66" i="43" s="1"/>
  <c r="J65" i="43"/>
  <c r="D65" i="43" s="1"/>
  <c r="E65" i="43" s="1"/>
  <c r="J64" i="43"/>
  <c r="D67" i="43" l="1"/>
  <c r="E67" i="43" s="1"/>
  <c r="D69" i="43"/>
  <c r="E69" i="43" s="1"/>
  <c r="E103" i="41" s="1"/>
  <c r="D64" i="43"/>
  <c r="E64" i="43" s="1"/>
  <c r="E100" i="41"/>
  <c r="E102" i="41"/>
  <c r="AF51" i="43" l="1"/>
  <c r="AF50" i="43"/>
  <c r="AF49" i="43"/>
  <c r="AF47" i="43"/>
  <c r="AF46" i="43"/>
  <c r="AF45" i="43"/>
  <c r="AF44" i="43"/>
  <c r="AF43" i="43"/>
  <c r="AF41" i="43"/>
  <c r="AF40" i="43"/>
  <c r="AF39" i="43"/>
  <c r="AF38" i="43"/>
  <c r="AF37" i="43"/>
  <c r="AA51" i="43"/>
  <c r="AA50" i="43"/>
  <c r="AA49" i="43"/>
  <c r="AA47" i="43"/>
  <c r="AA46" i="43"/>
  <c r="AA45" i="43"/>
  <c r="AA44" i="43"/>
  <c r="AA43" i="43"/>
  <c r="AA41" i="43"/>
  <c r="AA40" i="43"/>
  <c r="AA39" i="43"/>
  <c r="AA38" i="43"/>
  <c r="AA29" i="43"/>
  <c r="AA28" i="43"/>
  <c r="AA27" i="43"/>
  <c r="AA26" i="43"/>
  <c r="AA25" i="43"/>
  <c r="AA23" i="43"/>
  <c r="AA22" i="43"/>
  <c r="AA21" i="43"/>
  <c r="AA20" i="43"/>
  <c r="V47" i="43"/>
  <c r="V46" i="43"/>
  <c r="V45" i="43"/>
  <c r="V44" i="43"/>
  <c r="V43" i="43"/>
  <c r="V29" i="43"/>
  <c r="V28" i="43"/>
  <c r="V27" i="43"/>
  <c r="V26" i="43"/>
  <c r="V25" i="43"/>
  <c r="V41" i="43"/>
  <c r="V40" i="43"/>
  <c r="V39" i="43"/>
  <c r="V38" i="43"/>
  <c r="V37" i="43"/>
  <c r="V23" i="43"/>
  <c r="V22" i="43"/>
  <c r="V21" i="43"/>
  <c r="V20" i="43"/>
  <c r="V19" i="43"/>
  <c r="Q47" i="43"/>
  <c r="Q46" i="43"/>
  <c r="Q45" i="43"/>
  <c r="Q44" i="43"/>
  <c r="Q43" i="43"/>
  <c r="Q29" i="43"/>
  <c r="Q28" i="43"/>
  <c r="Q27" i="43"/>
  <c r="Q26" i="43"/>
  <c r="Q25" i="43"/>
  <c r="Q19" i="43"/>
  <c r="Q41" i="43"/>
  <c r="Q40" i="43"/>
  <c r="Q39" i="43"/>
  <c r="Q38" i="43"/>
  <c r="Q37" i="43"/>
  <c r="Q23" i="43"/>
  <c r="Q22" i="43"/>
  <c r="Q21" i="43"/>
  <c r="Q20" i="43"/>
  <c r="J51" i="43"/>
  <c r="J50" i="43"/>
  <c r="J49" i="43"/>
  <c r="J47" i="43"/>
  <c r="J46" i="43"/>
  <c r="J45" i="43"/>
  <c r="J44" i="43"/>
  <c r="J43" i="43"/>
  <c r="J41" i="43"/>
  <c r="J40" i="43"/>
  <c r="J39" i="43"/>
  <c r="J38" i="43"/>
  <c r="J37" i="43"/>
  <c r="J29" i="43"/>
  <c r="J28" i="43"/>
  <c r="J27" i="43"/>
  <c r="J26" i="43"/>
  <c r="J25" i="43"/>
  <c r="J23" i="43"/>
  <c r="J22" i="43"/>
  <c r="J21" i="43"/>
  <c r="J20" i="43"/>
  <c r="J19" i="43"/>
  <c r="V15" i="43"/>
  <c r="V14" i="43"/>
  <c r="V13" i="43"/>
  <c r="V12" i="43"/>
  <c r="V11" i="43"/>
  <c r="Q15" i="43"/>
  <c r="Q14" i="43"/>
  <c r="Q13" i="43"/>
  <c r="Q12" i="43"/>
  <c r="Q11" i="43"/>
  <c r="J15" i="43"/>
  <c r="J11" i="43"/>
  <c r="J14" i="43"/>
  <c r="J13" i="43"/>
  <c r="J12" i="43"/>
  <c r="D12" i="43" s="1"/>
  <c r="E12" i="43" s="1"/>
  <c r="V8" i="43"/>
  <c r="V6" i="43"/>
  <c r="AA7" i="43"/>
  <c r="AA5" i="43"/>
  <c r="V7" i="43"/>
  <c r="V5" i="43"/>
  <c r="Q8" i="43"/>
  <c r="Q7" i="43"/>
  <c r="Q6" i="43"/>
  <c r="Q5" i="43"/>
  <c r="J8" i="43"/>
  <c r="J7" i="43"/>
  <c r="J6" i="43"/>
  <c r="J5" i="43"/>
  <c r="D11" i="43" l="1"/>
  <c r="E11" i="43" s="1"/>
  <c r="E35" i="41" s="1"/>
  <c r="D6" i="43"/>
  <c r="E6" i="43" s="1"/>
  <c r="E22" i="41" s="1"/>
  <c r="D14" i="43"/>
  <c r="D13" i="43"/>
  <c r="D15" i="43"/>
  <c r="E15" i="43" s="1"/>
  <c r="D5" i="43"/>
  <c r="E5" i="43" s="1"/>
  <c r="E21" i="41" s="1"/>
  <c r="D8" i="43"/>
  <c r="D7" i="43"/>
  <c r="E84" i="41"/>
  <c r="E83" i="41"/>
  <c r="E82" i="41"/>
  <c r="E68" i="41"/>
  <c r="E67" i="41"/>
  <c r="E64" i="41"/>
  <c r="E63" i="41"/>
  <c r="E62" i="41"/>
  <c r="E61" i="41"/>
  <c r="E60" i="41"/>
  <c r="E58" i="41"/>
  <c r="E57" i="41"/>
  <c r="E56" i="41"/>
  <c r="E55" i="41"/>
  <c r="E54" i="41"/>
  <c r="E101" i="41"/>
  <c r="E99" i="41"/>
  <c r="E98" i="41"/>
  <c r="E80" i="41"/>
  <c r="E79" i="41"/>
  <c r="E78" i="41"/>
  <c r="E77" i="41"/>
  <c r="E76" i="41"/>
  <c r="E74" i="41"/>
  <c r="E73" i="41"/>
  <c r="E72" i="41"/>
  <c r="E71" i="41"/>
  <c r="E70" i="41"/>
  <c r="E39" i="41"/>
  <c r="E36" i="41"/>
  <c r="E8" i="43" l="1"/>
  <c r="E24" i="41" s="1"/>
  <c r="E7" i="43"/>
  <c r="E23" i="41" s="1"/>
  <c r="E13" i="43"/>
  <c r="E37" i="41" s="1"/>
  <c r="E14" i="43"/>
  <c r="E38" i="41" s="1"/>
</calcChain>
</file>

<file path=xl/sharedStrings.xml><?xml version="1.0" encoding="utf-8"?>
<sst xmlns="http://schemas.openxmlformats.org/spreadsheetml/2006/main" count="1489" uniqueCount="502">
  <si>
    <t>Артикул</t>
  </si>
  <si>
    <t>Наименование модуля</t>
  </si>
  <si>
    <t>VR.SP-1-79</t>
  </si>
  <si>
    <t>VR.SP-1-118</t>
  </si>
  <si>
    <t>VR.SP-2-58</t>
  </si>
  <si>
    <t>VR.SP-2-78</t>
  </si>
  <si>
    <t>VR.SP-2-98</t>
  </si>
  <si>
    <t>VR.SP-2-118</t>
  </si>
  <si>
    <t>VR.SP-3-98.4</t>
  </si>
  <si>
    <t>VR.SP-3-118.4</t>
  </si>
  <si>
    <t>VR.SP-3-138.4</t>
  </si>
  <si>
    <t>VR.SP-3-158.4</t>
  </si>
  <si>
    <t>VR.SP-3-178.4</t>
  </si>
  <si>
    <t>VR.SP-3-98.1</t>
  </si>
  <si>
    <t>VR.SP-3-118.1</t>
  </si>
  <si>
    <t>VR.SP-3-138.1</t>
  </si>
  <si>
    <t>VR.SP-3-158.1</t>
  </si>
  <si>
    <t>VR.SP-3-178.1</t>
  </si>
  <si>
    <t>VR.SP-3-98</t>
  </si>
  <si>
    <t>VR.SP-3-118</t>
  </si>
  <si>
    <t>VR.SP-3-138</t>
  </si>
  <si>
    <t>VR.SP-3-98.4.A</t>
  </si>
  <si>
    <t>VR.SP-3-118.4.A</t>
  </si>
  <si>
    <t>VR.SP-3-138.4.A</t>
  </si>
  <si>
    <t>VR.SP-3-158.4.A</t>
  </si>
  <si>
    <t>VR.SP-3-178.4.A</t>
  </si>
  <si>
    <t>VR.SP-3-98.1.A</t>
  </si>
  <si>
    <t>VR.SP-3-118.1.A</t>
  </si>
  <si>
    <t>VR.SP-3-138.1.A</t>
  </si>
  <si>
    <t>VR.SP-3-158.1.A</t>
  </si>
  <si>
    <t>VR.SP-3-178.1.A</t>
  </si>
  <si>
    <t>VR.SP-3-98.A</t>
  </si>
  <si>
    <t>VR.SP-3-118.A</t>
  </si>
  <si>
    <t>VR.SP-3-138.A</t>
  </si>
  <si>
    <t>VR.SP-1-79.M</t>
  </si>
  <si>
    <t>VR.SP-1-118.M</t>
  </si>
  <si>
    <t>VR.SP-2-58.G</t>
  </si>
  <si>
    <t>VR.SP-5-60.1G</t>
  </si>
  <si>
    <t>VR.SP-5-60.2G</t>
  </si>
  <si>
    <t>VR.SP-5-90.1</t>
  </si>
  <si>
    <t>VR.SP-5-90.2</t>
  </si>
  <si>
    <t>VR.SP-5-180.1</t>
  </si>
  <si>
    <t>VR.SP-5-180.2</t>
  </si>
  <si>
    <t>Стол журнальный круглый</t>
  </si>
  <si>
    <t>Стол журнальный квадратный</t>
  </si>
  <si>
    <t>Стол круглый</t>
  </si>
  <si>
    <t>Стол квадратный</t>
  </si>
  <si>
    <t>Стол прямоугольный</t>
  </si>
  <si>
    <t>Прайс-лист на мебель серии "HOME OFFICE"</t>
  </si>
  <si>
    <t>Cтолы "VR.SP-1"</t>
  </si>
  <si>
    <t>ТЕХНИЧЕСКОЕ ОПИСАНИЕ:</t>
  </si>
  <si>
    <t>Направляющие ящиков - шариковые, полного выдвижения.</t>
  </si>
  <si>
    <t>Столы устанавливаются на регулируемые опоры М6/М8.</t>
  </si>
  <si>
    <t>Изображение</t>
  </si>
  <si>
    <t>Cтолы "VR.SP-2"</t>
  </si>
  <si>
    <t>Столы устанавливаются на регулируемые опоры М8.</t>
  </si>
  <si>
    <t>Cтолы "VR.SP-3"</t>
  </si>
  <si>
    <t>Регулируемые опоры М6 на боковинах тумбы.</t>
  </si>
  <si>
    <t>Столы письменные с тумбой 4 ящика (ОПОРЫ ХРОМ)</t>
  </si>
  <si>
    <t>Столы письменные с тумбой 1 ящик (ОПОРЫ ХРОМ)</t>
  </si>
  <si>
    <t>Столы письменные без тумбы (ОПОРЫ ХРОМ)</t>
  </si>
  <si>
    <t>Столы письменные с тумбой 4 ящика  (А-ОБРАЗНЫЕ ОПОРЫ)</t>
  </si>
  <si>
    <t>Столы письменные с тумбой 1 ящик  (А-ОБРАЗНЫЕ ОПОРЫ)</t>
  </si>
  <si>
    <t>Столы письменные без тумбы  (А-ОБРАЗНЫЕ ОПОРЫ)</t>
  </si>
  <si>
    <t>Cтолы "VR.SP-5"</t>
  </si>
  <si>
    <t>Столы устанавливаются на фетровые подпятники.</t>
  </si>
  <si>
    <t>Стол овальный</t>
  </si>
  <si>
    <t>Сборные модули</t>
  </si>
  <si>
    <t>Компоненты</t>
  </si>
  <si>
    <t>Размер</t>
  </si>
  <si>
    <t>Цена</t>
  </si>
  <si>
    <t>SP-1 Готовые комплекты</t>
  </si>
  <si>
    <t>SP-1 Корпус</t>
  </si>
  <si>
    <t>SP-1 Фасады</t>
  </si>
  <si>
    <t>SP-1 Опоры</t>
  </si>
  <si>
    <t>SP-1 Царги</t>
  </si>
  <si>
    <t>VR.K-SP-1-79</t>
  </si>
  <si>
    <t>VR.F-SP-1-79</t>
  </si>
  <si>
    <t>Комплект 2 фасада</t>
  </si>
  <si>
    <t>VR.O-SP-1</t>
  </si>
  <si>
    <t xml:space="preserve">Комплект опор ЛДСП </t>
  </si>
  <si>
    <t>VR.C-SP-1-79</t>
  </si>
  <si>
    <t>Царга ЛДСП</t>
  </si>
  <si>
    <t>VR.O-SP-1.MK</t>
  </si>
  <si>
    <t>Опора МЕТАЛЛ (комплект 2 шт)</t>
  </si>
  <si>
    <t>VR.K-SP-1-118</t>
  </si>
  <si>
    <t>VR.F-SP-1-118</t>
  </si>
  <si>
    <t>Комплект 3 фасада</t>
  </si>
  <si>
    <t>VR.C-SP-1-118</t>
  </si>
  <si>
    <t>SP-2 Готовые комплекты</t>
  </si>
  <si>
    <t>SP-2 Столешница</t>
  </si>
  <si>
    <t>SP-2 Опоры</t>
  </si>
  <si>
    <t>SP-2 Траверсы</t>
  </si>
  <si>
    <t>VR.S-SP-2-58</t>
  </si>
  <si>
    <t>VR.O-SP-2</t>
  </si>
  <si>
    <t>Комплект опор стола письменного</t>
  </si>
  <si>
    <t>VR.T-SP-2-58</t>
  </si>
  <si>
    <t>VR.S-SP-2-78</t>
  </si>
  <si>
    <t>VR.T-SP-2-78</t>
  </si>
  <si>
    <t>VR.S-SP-2-98</t>
  </si>
  <si>
    <t>VR.T-SP-2-98</t>
  </si>
  <si>
    <t>VR.S-SP-2-118</t>
  </si>
  <si>
    <t>VR.T-SP-2-118</t>
  </si>
  <si>
    <t>VR.O-SP-2-G</t>
  </si>
  <si>
    <t>Комплект опор стола журнального</t>
  </si>
  <si>
    <t>SP-3 Столы письменные с тумбой 4 ящика</t>
  </si>
  <si>
    <t>SP-3 Столешница</t>
  </si>
  <si>
    <t>SP-3 Тумба</t>
  </si>
  <si>
    <t>SP-3 Фасады</t>
  </si>
  <si>
    <t>SP-3 Опоры</t>
  </si>
  <si>
    <t>VR.S-SP-3-98</t>
  </si>
  <si>
    <t>VR.T4-SP-3</t>
  </si>
  <si>
    <t>Тумба 4 ящика</t>
  </si>
  <si>
    <t>VR.F4-SP-3</t>
  </si>
  <si>
    <t>Комлект фасадлв, 4 штуки</t>
  </si>
  <si>
    <t>А.ВТ-710</t>
  </si>
  <si>
    <t>Опора металлическая (хром)</t>
  </si>
  <si>
    <t>VR.S-SP-3-118</t>
  </si>
  <si>
    <t>VR.S-SP-3-138</t>
  </si>
  <si>
    <t>VR.S-SP-3-158</t>
  </si>
  <si>
    <t>VR.S-SP-3-178</t>
  </si>
  <si>
    <t>SP-3 Столы письменные с тумбой 1 ящик</t>
  </si>
  <si>
    <t>VR.T1-SP-3</t>
  </si>
  <si>
    <t>Тумба 1 ящик</t>
  </si>
  <si>
    <t>VR.F2-SP-3</t>
  </si>
  <si>
    <t>Комлект фасадлв, 2 штуки</t>
  </si>
  <si>
    <t>SP-3 Столы письменные без тумбы</t>
  </si>
  <si>
    <t>SP-3 Траверсы</t>
  </si>
  <si>
    <t>БАА.ОСЗ-72</t>
  </si>
  <si>
    <t>БМ.КТП-30</t>
  </si>
  <si>
    <t>БАА.ОСЗ-72K</t>
  </si>
  <si>
    <t>SP-4 Стол письменные с тумбой 4 ящика</t>
  </si>
  <si>
    <t>SP-4 Столешница+опоры</t>
  </si>
  <si>
    <t>SP-4 Стеллаж</t>
  </si>
  <si>
    <t>VR.SP-4-118-118.R</t>
  </si>
  <si>
    <t>Стол письменный со стеллажом, правый.</t>
  </si>
  <si>
    <t>VR.SO.SP-4-118-118.R</t>
  </si>
  <si>
    <t>Столешница и опоры</t>
  </si>
  <si>
    <t>VR.ST.SP-4-118-118.R</t>
  </si>
  <si>
    <t>Стеллаж</t>
  </si>
  <si>
    <t>VR.SP-4-118-118.L</t>
  </si>
  <si>
    <t>Стол письменный со стеллажом, левый.</t>
  </si>
  <si>
    <t>VR.SO.SP-4-118-118.L</t>
  </si>
  <si>
    <t>VR.ST.SP-4-118-118.L</t>
  </si>
  <si>
    <t>VR.SP-4-118-138.R</t>
  </si>
  <si>
    <t>VR.SO.SP-4-118-138.R</t>
  </si>
  <si>
    <t>VR.ST.SP-4-118-138.R</t>
  </si>
  <si>
    <t>VR.SP-4-118-138.L</t>
  </si>
  <si>
    <t>VR.SO.SP-4-118-138.L</t>
  </si>
  <si>
    <t>VR.ST.SP-4-118-138.L</t>
  </si>
  <si>
    <t>VR.SP-4-138-118.R</t>
  </si>
  <si>
    <t>VR.SO.SP-4-138-118.R</t>
  </si>
  <si>
    <t>VR.ST.SP-4-138-118.R</t>
  </si>
  <si>
    <t>VR.SP-4-138-118.L</t>
  </si>
  <si>
    <t>VR.SO.SP-4-138-118.L</t>
  </si>
  <si>
    <t>VR.ST.SP-4-138-118.L</t>
  </si>
  <si>
    <t>VR.SP4-138-138.R</t>
  </si>
  <si>
    <t>VR.SO.SP4-138-138.R</t>
  </si>
  <si>
    <t>VR.ST.SP4-138-138.R</t>
  </si>
  <si>
    <t>VR.SP4-138-138.L</t>
  </si>
  <si>
    <t>VR.SO.SP4-138-138.L</t>
  </si>
  <si>
    <t>VR.ST.SP4-138-138.L</t>
  </si>
  <si>
    <t xml:space="preserve">SP-5 Стол </t>
  </si>
  <si>
    <t>SP-5 Столешница</t>
  </si>
  <si>
    <t>VR.S-SP-5-60.1G</t>
  </si>
  <si>
    <t>Столешница круглая стола журнального</t>
  </si>
  <si>
    <t>VR.S-SP-5-60.2G</t>
  </si>
  <si>
    <t>Столешница квадратная стола журнального</t>
  </si>
  <si>
    <t>VR.S-SP-5-90.1</t>
  </si>
  <si>
    <t>Столешница круглая</t>
  </si>
  <si>
    <t>VR.S-SP-5-90.2</t>
  </si>
  <si>
    <t>Столешница квадратная</t>
  </si>
  <si>
    <t>VR.S-SP-5-180.1</t>
  </si>
  <si>
    <t>Столешница овальная</t>
  </si>
  <si>
    <t>VR.S-SP-5-180.2</t>
  </si>
  <si>
    <t>Столешница прямоугольная</t>
  </si>
  <si>
    <t xml:space="preserve">SP-7 Столы письменные </t>
  </si>
  <si>
    <t>SP-7 Столешница</t>
  </si>
  <si>
    <t>SP-7 Опоры</t>
  </si>
  <si>
    <t>SP-7 Траверсы</t>
  </si>
  <si>
    <t>VR.SP-7-98</t>
  </si>
  <si>
    <t>VR.S-SP-7-98</t>
  </si>
  <si>
    <t>VR.O-SP-7</t>
  </si>
  <si>
    <t>Опора ЛДСП</t>
  </si>
  <si>
    <t>VR.SP-7-118</t>
  </si>
  <si>
    <t>VR.S-SP-7-118</t>
  </si>
  <si>
    <t>VR.SP-7-138</t>
  </si>
  <si>
    <t>VR.S-SP-7-138</t>
  </si>
  <si>
    <t>VR.SP-7-98.M1</t>
  </si>
  <si>
    <t>БОО.ОСЗ-60</t>
  </si>
  <si>
    <t>VR.SP-7-118.M1</t>
  </si>
  <si>
    <t>VR.SP-7-138.M1</t>
  </si>
  <si>
    <t>VR.SP-7-98.M2</t>
  </si>
  <si>
    <t>VR.SP-7-118.M2</t>
  </si>
  <si>
    <t>SP-8 Столы письменные со стеллажом</t>
  </si>
  <si>
    <t>SP-8 Столешница</t>
  </si>
  <si>
    <t>SP-8 Стеллаж</t>
  </si>
  <si>
    <t>SP-8 Опоры</t>
  </si>
  <si>
    <t>VR.SP-8-138-1</t>
  </si>
  <si>
    <t>VR.S.SP-8-138</t>
  </si>
  <si>
    <t>VR.ST.SP-8-1</t>
  </si>
  <si>
    <t>VR.О.SP-8</t>
  </si>
  <si>
    <t>VR.SP-8-158-1</t>
  </si>
  <si>
    <t>VR.S.SP-8-158</t>
  </si>
  <si>
    <t>VR.SP-8-178-1</t>
  </si>
  <si>
    <t>VR.S.SP-8-178</t>
  </si>
  <si>
    <t>VR.SP-8-138-2</t>
  </si>
  <si>
    <t>VR.ST.SP-8-2</t>
  </si>
  <si>
    <t>VR.SP-8-158-2</t>
  </si>
  <si>
    <t>VR.SP-8-178-2</t>
  </si>
  <si>
    <t>VR.SP-8-138-3</t>
  </si>
  <si>
    <t>VR.ST.SP-8-3</t>
  </si>
  <si>
    <t>VR.SP-8-158-3</t>
  </si>
  <si>
    <t>VR.SP-8-178-3</t>
  </si>
  <si>
    <t>VR.SP-8-118-1.M</t>
  </si>
  <si>
    <t>VR.S.SP-8-118</t>
  </si>
  <si>
    <t>Б.ПО-7</t>
  </si>
  <si>
    <t xml:space="preserve">Опора металлическая </t>
  </si>
  <si>
    <t>VR.SP-8-138-1.M</t>
  </si>
  <si>
    <t>Опора металлическая</t>
  </si>
  <si>
    <t>VR.SP-8-158-1.M</t>
  </si>
  <si>
    <t>VR.SP-8-118-2.M</t>
  </si>
  <si>
    <t>VR.SP-8-138-2.M</t>
  </si>
  <si>
    <t>VR.SP-8-158-2.M</t>
  </si>
  <si>
    <t>VR.SP-8-118-3.M</t>
  </si>
  <si>
    <t>VR.SP-8-138-3.M</t>
  </si>
  <si>
    <t>VR.SP-8-158-3.M</t>
  </si>
  <si>
    <t>КРУГ.ОСН-36</t>
  </si>
  <si>
    <t>КРУГ.ОП-4</t>
  </si>
  <si>
    <t>Опора стола круглая</t>
  </si>
  <si>
    <t>Основание стола квадратное</t>
  </si>
  <si>
    <t>КВАД.ОСН-36</t>
  </si>
  <si>
    <t>Опора стола квадратная</t>
  </si>
  <si>
    <t>КВАД.ОП-4</t>
  </si>
  <si>
    <t>КРУГ.ОСН-49</t>
  </si>
  <si>
    <t>КВАД.ОСН-49</t>
  </si>
  <si>
    <t xml:space="preserve">Основание стола круглое </t>
  </si>
  <si>
    <t>КВАД.ОП-7</t>
  </si>
  <si>
    <t>КРУГ.ОП-7</t>
  </si>
  <si>
    <t>SP-5 Основание</t>
  </si>
  <si>
    <t>SP-5 Опора</t>
  </si>
  <si>
    <t>Коэффициент</t>
  </si>
  <si>
    <t>00000007940</t>
  </si>
  <si>
    <t>ИК-00000537</t>
  </si>
  <si>
    <t>ИК-00000538</t>
  </si>
  <si>
    <t>ИК-00000539</t>
  </si>
  <si>
    <t>ИК-00000540</t>
  </si>
  <si>
    <t>ИК-00000541</t>
  </si>
  <si>
    <t>ИК-00000542</t>
  </si>
  <si>
    <t>ИК-00000543</t>
  </si>
  <si>
    <t>ИК-00000544</t>
  </si>
  <si>
    <t>ЦБ-00043034</t>
  </si>
  <si>
    <t>ЦБ-00043038</t>
  </si>
  <si>
    <t>ЦБ-00043437</t>
  </si>
  <si>
    <t>ЦБ-00043438</t>
  </si>
  <si>
    <t>ЦБ-00043439</t>
  </si>
  <si>
    <t>ЦБ-00043440</t>
  </si>
  <si>
    <t>ЦБ-00043444</t>
  </si>
  <si>
    <t>ЦБ-00043445</t>
  </si>
  <si>
    <t>ЦБ-00043446</t>
  </si>
  <si>
    <t>ЦБ-00043447</t>
  </si>
  <si>
    <t>ЦБ-00043448</t>
  </si>
  <si>
    <t>ЦБ-00043449</t>
  </si>
  <si>
    <t>ЦБ-00043450</t>
  </si>
  <si>
    <t>ЦБ-00043451</t>
  </si>
  <si>
    <t>ЦБ-00043452</t>
  </si>
  <si>
    <t>ЦБ-00043453</t>
  </si>
  <si>
    <t>ЦБ-00043457</t>
  </si>
  <si>
    <t>ЦБ-00043458</t>
  </si>
  <si>
    <t>ЦБ-00043459</t>
  </si>
  <si>
    <t>ЦБ-00043460</t>
  </si>
  <si>
    <t>ЦБ-00043461</t>
  </si>
  <si>
    <t>ЦБ-00043462</t>
  </si>
  <si>
    <t>ЦБ-00043463</t>
  </si>
  <si>
    <t>ЦБ-00043464</t>
  </si>
  <si>
    <t>ЦБ-00043465</t>
  </si>
  <si>
    <t>ЦБ-00043466</t>
  </si>
  <si>
    <t>ЦБ-00043467</t>
  </si>
  <si>
    <t>ЦБ-00043468</t>
  </si>
  <si>
    <t>ЦБ-00043469</t>
  </si>
  <si>
    <t>ЦБ-00043470</t>
  </si>
  <si>
    <t>ЦБ-00043471</t>
  </si>
  <si>
    <t>ЦБ-00043472</t>
  </si>
  <si>
    <t>ЦБ-00043473</t>
  </si>
  <si>
    <t>ЦБ-00043474</t>
  </si>
  <si>
    <t>ЦБ-00043475</t>
  </si>
  <si>
    <t>ЦБ-00043476</t>
  </si>
  <si>
    <t>ЦБ-00043477</t>
  </si>
  <si>
    <t>ЦБ-00043479</t>
  </si>
  <si>
    <t>ЦБ-00043480</t>
  </si>
  <si>
    <t>ЦБ-00043481</t>
  </si>
  <si>
    <t>ЦБ-00043482</t>
  </si>
  <si>
    <t>ЦБ-00043486</t>
  </si>
  <si>
    <t>ЦБ-00043487</t>
  </si>
  <si>
    <t>ЦБ-00043488</t>
  </si>
  <si>
    <t>ЦБ-00043500</t>
  </si>
  <si>
    <t>ЦБ-00043504</t>
  </si>
  <si>
    <t>ЦБ-00043508</t>
  </si>
  <si>
    <t>ЦБ-00043513</t>
  </si>
  <si>
    <t>ЦБ-00043524</t>
  </si>
  <si>
    <t>ЦБ-00043525</t>
  </si>
  <si>
    <t>ЦБ-00043526</t>
  </si>
  <si>
    <t>ЦБ-00043527</t>
  </si>
  <si>
    <t>ЦБ-00043528</t>
  </si>
  <si>
    <t>ЦБ-00043535</t>
  </si>
  <si>
    <t>ЦБ-00043536</t>
  </si>
  <si>
    <t>ЦБ-00043537</t>
  </si>
  <si>
    <t>ЦБ-00043538</t>
  </si>
  <si>
    <t>ЦБ-00043555</t>
  </si>
  <si>
    <t>ЦБ-00054189</t>
  </si>
  <si>
    <t>ЦБ-00054364</t>
  </si>
  <si>
    <t>ЦБ-00054365</t>
  </si>
  <si>
    <t>ЦБ-00054366</t>
  </si>
  <si>
    <t>ЦБ-00054367</t>
  </si>
  <si>
    <t>ЦБ-00054368</t>
  </si>
  <si>
    <t>ЦБ-00054369</t>
  </si>
  <si>
    <t>ЦБ-00055436</t>
  </si>
  <si>
    <t>ЦБ-00055451</t>
  </si>
  <si>
    <t>ЦБ-00055465</t>
  </si>
  <si>
    <t>ЦБ-00055479</t>
  </si>
  <si>
    <t>ЦБ-00055493</t>
  </si>
  <si>
    <t>ЦБ-00055507</t>
  </si>
  <si>
    <t>ЦБ-00055546</t>
  </si>
  <si>
    <t>ЦБ-00055549</t>
  </si>
  <si>
    <t>ЦБ-00055552</t>
  </si>
  <si>
    <t>ЦБ-00055555</t>
  </si>
  <si>
    <t>ЦБ-00055558</t>
  </si>
  <si>
    <t>ЦБ-00055561</t>
  </si>
  <si>
    <t>Комплект фасадов, 4 штуки</t>
  </si>
  <si>
    <t>Комплект фасадов, 2 штуки</t>
  </si>
  <si>
    <r>
      <t xml:space="preserve">Цвета ЛДСП 18 мм: </t>
    </r>
    <r>
      <rPr>
        <sz val="11"/>
        <color theme="1"/>
        <rFont val="Calibri"/>
        <family val="2"/>
        <charset val="204"/>
        <scheme val="minor"/>
      </rPr>
      <t>Белый Бриллиант, Денвер Светлый, Дуб Аттик, Тиквуд Светлый, Дуб Мали.</t>
    </r>
  </si>
  <si>
    <t>Размеры (Ш*Г*В), мм</t>
  </si>
  <si>
    <t>Размеры (Ш*Г*В) мм</t>
  </si>
  <si>
    <t>794*600*750</t>
  </si>
  <si>
    <t>1180*600*750</t>
  </si>
  <si>
    <t>580*600*750</t>
  </si>
  <si>
    <t>780*600*750</t>
  </si>
  <si>
    <t>980*600*750</t>
  </si>
  <si>
    <t>580*600*550</t>
  </si>
  <si>
    <t>980*720*750</t>
  </si>
  <si>
    <t>1180*720*750</t>
  </si>
  <si>
    <t>1380*720*750</t>
  </si>
  <si>
    <t>1580*720*750</t>
  </si>
  <si>
    <t>1780*720*750</t>
  </si>
  <si>
    <t>600*600*450</t>
  </si>
  <si>
    <t>900*900*750</t>
  </si>
  <si>
    <t>1800*900*750</t>
  </si>
  <si>
    <t xml:space="preserve">По покраске изделий из металла (от 10 шт) в любой цвет по RAL, обратитесь к вашему менеджеру. </t>
  </si>
  <si>
    <r>
      <rPr>
        <b/>
        <sz val="11"/>
        <color theme="1"/>
        <rFont val="Calibri"/>
        <family val="2"/>
        <charset val="204"/>
        <scheme val="minor"/>
      </rPr>
      <t>Кромка ПВХ</t>
    </r>
    <r>
      <rPr>
        <sz val="11"/>
        <color theme="1"/>
        <rFont val="Calibri"/>
        <family val="2"/>
        <charset val="204"/>
        <scheme val="minor"/>
      </rPr>
      <t xml:space="preserve"> толщиной 0,4 мм и 2 мм.</t>
    </r>
  </si>
  <si>
    <r>
      <rPr>
        <b/>
        <sz val="11"/>
        <color theme="1"/>
        <rFont val="Calibri"/>
        <family val="2"/>
        <charset val="204"/>
        <scheme val="minor"/>
      </rPr>
      <t>ЛДСП</t>
    </r>
    <r>
      <rPr>
        <sz val="11"/>
        <color theme="1"/>
        <rFont val="Calibri"/>
        <family val="2"/>
        <charset val="204"/>
        <scheme val="minor"/>
      </rPr>
      <t xml:space="preserve"> толщиной 18 мм (производство Kronospan).</t>
    </r>
  </si>
  <si>
    <t>Стол письменный L = 794 мм - ЛДСП</t>
  </si>
  <si>
    <t>Стол письменный L = 794 мм - МЕТАЛЛ</t>
  </si>
  <si>
    <t>Стол письменный L = 1180 мм - ЛДСП</t>
  </si>
  <si>
    <t>Стол письменный L = 1180 мм - МЕТАЛЛ</t>
  </si>
  <si>
    <t>Стол письменный L = 580 мм</t>
  </si>
  <si>
    <t>Стол письменный L = 780 мм</t>
  </si>
  <si>
    <t>Стол письменный L = 980 мм</t>
  </si>
  <si>
    <t>Стол письменный L = 1180 мм</t>
  </si>
  <si>
    <t>Стол журнальный L = 580 мм</t>
  </si>
  <si>
    <t>Стол письменный L = 1380 мм</t>
  </si>
  <si>
    <t>Стол письменный L = 1580 мм</t>
  </si>
  <si>
    <t>Стол письменный L = 1780 мм</t>
  </si>
  <si>
    <r>
      <rPr>
        <b/>
        <sz val="11"/>
        <color theme="1"/>
        <rFont val="Calibri"/>
        <family val="2"/>
        <charset val="204"/>
        <scheme val="minor"/>
      </rPr>
      <t>Кромка ПВХ</t>
    </r>
    <r>
      <rPr>
        <sz val="11"/>
        <color theme="1"/>
        <rFont val="Calibri"/>
        <family val="2"/>
        <charset val="204"/>
        <scheme val="minor"/>
      </rPr>
      <t xml:space="preserve"> толщиной 2 мм </t>
    </r>
  </si>
  <si>
    <r>
      <rPr>
        <b/>
        <sz val="11"/>
        <color theme="1"/>
        <rFont val="Calibri"/>
        <family val="2"/>
        <charset val="204"/>
        <scheme val="minor"/>
      </rPr>
      <t xml:space="preserve">Металлокаркас </t>
    </r>
    <r>
      <rPr>
        <sz val="11"/>
        <color theme="1"/>
        <rFont val="Calibri"/>
        <family val="2"/>
        <charset val="204"/>
        <scheme val="minor"/>
      </rPr>
      <t xml:space="preserve">- труба с сечением 40*40 мм, </t>
    </r>
    <r>
      <rPr>
        <b/>
        <sz val="11"/>
        <color theme="1"/>
        <rFont val="Calibri"/>
        <family val="2"/>
        <charset val="204"/>
        <scheme val="minor"/>
      </rPr>
      <t>цвета</t>
    </r>
    <r>
      <rPr>
        <sz val="11"/>
        <color theme="1"/>
        <rFont val="Calibri"/>
        <family val="2"/>
        <charset val="204"/>
        <scheme val="minor"/>
      </rPr>
      <t xml:space="preserve"> покраски - Черный, Белый, Антрацит, Серый, Латте, Капучино.</t>
    </r>
  </si>
  <si>
    <r>
      <rPr>
        <b/>
        <sz val="11"/>
        <color theme="1"/>
        <rFont val="Calibri"/>
        <family val="2"/>
        <charset val="204"/>
        <scheme val="minor"/>
      </rPr>
      <t>Столешница ЛДСП</t>
    </r>
    <r>
      <rPr>
        <sz val="11"/>
        <color theme="1"/>
        <rFont val="Calibri"/>
        <family val="2"/>
        <charset val="204"/>
        <scheme val="minor"/>
      </rPr>
      <t xml:space="preserve"> толщиной 22/25 мм (производство Kronospan).</t>
    </r>
  </si>
  <si>
    <r>
      <rPr>
        <b/>
        <sz val="11"/>
        <color theme="1"/>
        <rFont val="Calibri"/>
        <family val="2"/>
        <charset val="204"/>
        <scheme val="minor"/>
      </rPr>
      <t>Тумба ЛДСП</t>
    </r>
    <r>
      <rPr>
        <sz val="11"/>
        <color theme="1"/>
        <rFont val="Calibri"/>
        <family val="2"/>
        <charset val="204"/>
        <scheme val="minor"/>
      </rPr>
      <t xml:space="preserve"> толщиной 18 мм (производство Kronospan).</t>
    </r>
  </si>
  <si>
    <t>На столешницах установлены пластиковые заглушки серого цвета - 2 штуки.</t>
  </si>
  <si>
    <t>1-й вариант опор: Круглые металлические опоры диаметром 60 мм, регулируемые по высоте, отделка - хром.</t>
  </si>
  <si>
    <t>2-й вариант опор: Металлические А-образные опоры сечением 60*30 мм, регулируемые по высоте, крашеные в цвета: Черный, Белый, Антрацит, Серый, Латте, Капучино.</t>
  </si>
  <si>
    <r>
      <rPr>
        <b/>
        <sz val="11"/>
        <color theme="1"/>
        <rFont val="Calibri"/>
        <family val="2"/>
        <charset val="204"/>
        <scheme val="minor"/>
      </rPr>
      <t>Столешница</t>
    </r>
    <r>
      <rPr>
        <sz val="11"/>
        <color theme="1"/>
        <rFont val="Calibri"/>
        <family val="2"/>
        <charset val="204"/>
        <scheme val="minor"/>
      </rPr>
      <t xml:space="preserve"> - ЛДСП толщиной 22/25 мм (производство Kronospan).</t>
    </r>
  </si>
  <si>
    <r>
      <rPr>
        <b/>
        <sz val="11"/>
        <color theme="1"/>
        <rFont val="Calibri"/>
        <family val="2"/>
        <charset val="204"/>
        <scheme val="minor"/>
      </rPr>
      <t>Кромка ПВХ</t>
    </r>
    <r>
      <rPr>
        <sz val="11"/>
        <color theme="1"/>
        <rFont val="Calibri"/>
        <family val="2"/>
        <charset val="204"/>
        <scheme val="minor"/>
      </rPr>
      <t xml:space="preserve"> толщиной 2 мм по перимеру.</t>
    </r>
  </si>
  <si>
    <t>Квадратная опора - труба с сечением 100*100 мм.</t>
  </si>
  <si>
    <t>Круглая опора - труба диаметром 76 мм.</t>
  </si>
  <si>
    <t>Цвета металлокаркаса - Черный, Белый, Антрацит, Серый, Латте, Капучино.</t>
  </si>
  <si>
    <t>Возможно изготовление столешниц размерами от 600 мм до 1200 мм под заказ.</t>
  </si>
  <si>
    <t>794*600*124</t>
  </si>
  <si>
    <t>1180*600*124</t>
  </si>
  <si>
    <t>786*18*84</t>
  </si>
  <si>
    <t>1172*18*84</t>
  </si>
  <si>
    <t>18*596*626</t>
  </si>
  <si>
    <t>754*18*300</t>
  </si>
  <si>
    <t>1140*18*300</t>
  </si>
  <si>
    <t>580*600*18</t>
  </si>
  <si>
    <t>780*600*18</t>
  </si>
  <si>
    <t>980*600*18</t>
  </si>
  <si>
    <t>1180*600*18</t>
  </si>
  <si>
    <t>980*720*22/25</t>
  </si>
  <si>
    <t>1180*720*22/25</t>
  </si>
  <si>
    <t>1380*720*22/25</t>
  </si>
  <si>
    <t>1580*720*22/25</t>
  </si>
  <si>
    <t>1780*720*22/25</t>
  </si>
  <si>
    <t>428*618*725</t>
  </si>
  <si>
    <t>388*692*18</t>
  </si>
  <si>
    <t>60*60*710</t>
  </si>
  <si>
    <t>120*561*626</t>
  </si>
  <si>
    <t>40*590*732</t>
  </si>
  <si>
    <t>40*590*532</t>
  </si>
  <si>
    <t>570*40*40</t>
  </si>
  <si>
    <t>770*40*40</t>
  </si>
  <si>
    <t>970*40*40</t>
  </si>
  <si>
    <t>1170*40*40</t>
  </si>
  <si>
    <t>716*60*718</t>
  </si>
  <si>
    <t>300*100*43</t>
  </si>
  <si>
    <t>360*360*8</t>
  </si>
  <si>
    <t>460*460*8</t>
  </si>
  <si>
    <t>1180*1180*1528</t>
  </si>
  <si>
    <t>1180*1380*1528</t>
  </si>
  <si>
    <t>1380*1180*1528</t>
  </si>
  <si>
    <t>1380*1380*1528</t>
  </si>
  <si>
    <t>1380*600*750</t>
  </si>
  <si>
    <t>1380*600*1106</t>
  </si>
  <si>
    <t>1580*600*1106</t>
  </si>
  <si>
    <t>1780*600*1106</t>
  </si>
  <si>
    <t>1380*600*1463</t>
  </si>
  <si>
    <t>1580*600*1463</t>
  </si>
  <si>
    <t>1780*600*1463</t>
  </si>
  <si>
    <t>1380*600*1820</t>
  </si>
  <si>
    <t>1580*600*1820</t>
  </si>
  <si>
    <t>1780*600*1820</t>
  </si>
  <si>
    <t>1180*600*1106</t>
  </si>
  <si>
    <t>1180*600*1463</t>
  </si>
  <si>
    <t>1180*600*1820</t>
  </si>
  <si>
    <t>600*600*22/25</t>
  </si>
  <si>
    <t>900*900*22/25</t>
  </si>
  <si>
    <t>1800*900*22/25</t>
  </si>
  <si>
    <t>100*100*411</t>
  </si>
  <si>
    <t>100*100*711</t>
  </si>
  <si>
    <t>Основание стола круглое D = 360*8</t>
  </si>
  <si>
    <t>Основание стола круглое D = 460*8</t>
  </si>
  <si>
    <t>Стол письменный W = 794 мм - ЛДСП</t>
  </si>
  <si>
    <t>Стол письменный W = 794 мм - МЕТАЛЛ</t>
  </si>
  <si>
    <t>Стол письменный W = 1180 мм - ЛДСП</t>
  </si>
  <si>
    <t>Стол письменный W = 1180 мм - МЕТАЛЛ</t>
  </si>
  <si>
    <t>Стол письменный W = 580 мм</t>
  </si>
  <si>
    <t>Стол письменный W = 780 мм</t>
  </si>
  <si>
    <t>Стол письменный W = 980 мм</t>
  </si>
  <si>
    <t>Стол письменный W = 1180 мм</t>
  </si>
  <si>
    <t>Стол журнальный W = 580 мм</t>
  </si>
  <si>
    <t>Стол письменный W = 1380 мм</t>
  </si>
  <si>
    <t>Стол письменный W = 1580 мм</t>
  </si>
  <si>
    <t>Стол письменный W = 1780 мм</t>
  </si>
  <si>
    <t>Стол письменный 980 мм</t>
  </si>
  <si>
    <t>Стол письменный 1180 мм</t>
  </si>
  <si>
    <t>Стол письменный 1380 мм</t>
  </si>
  <si>
    <t>Стол письменный 1380 мм со стеллажом</t>
  </si>
  <si>
    <t>Стол письменный 1580 мм со стеллажом</t>
  </si>
  <si>
    <t>Стол письменный 1780 мм со стеллажом</t>
  </si>
  <si>
    <t>Стол письменный 1180 мм со стеллажом</t>
  </si>
  <si>
    <t>Корпус W = 794 мм</t>
  </si>
  <si>
    <t>Корпус W = 1180 мм</t>
  </si>
  <si>
    <t>Столешница W = 580 мм</t>
  </si>
  <si>
    <t>Столешница W = 780 мм</t>
  </si>
  <si>
    <t>Столешница W = 980 мм</t>
  </si>
  <si>
    <t>Столешница W = 1180 мм</t>
  </si>
  <si>
    <t>Столешница W = 1380 мм</t>
  </si>
  <si>
    <t>Столешница W = 1580 мм</t>
  </si>
  <si>
    <t>Столешница W = 1780 мм</t>
  </si>
  <si>
    <t>Комплект траверс 570 мм</t>
  </si>
  <si>
    <t>Комплект траверс 770 мм</t>
  </si>
  <si>
    <t>Комплект траверс 970 мм</t>
  </si>
  <si>
    <t>Комплект траверс 1170 мм</t>
  </si>
  <si>
    <t xml:space="preserve"> Опора стола А-образная завершающая 720 мм</t>
  </si>
  <si>
    <t>Комплект опор стола А-образная завершающих720 мм</t>
  </si>
  <si>
    <t>Комплект траверс 300 мм</t>
  </si>
  <si>
    <t>Столешница 980 мм</t>
  </si>
  <si>
    <t>Столешница 1180 мм</t>
  </si>
  <si>
    <t>Столешница 1380 мм</t>
  </si>
  <si>
    <t>Столешница 1580 мм</t>
  </si>
  <si>
    <t>Столешница 1780 мм</t>
  </si>
  <si>
    <t>1180*600*746</t>
  </si>
  <si>
    <t>1380*600*746</t>
  </si>
  <si>
    <t>1380*600*18</t>
  </si>
  <si>
    <t>1380*600*25</t>
  </si>
  <si>
    <t>1580*600*25</t>
  </si>
  <si>
    <t>1780*600*25</t>
  </si>
  <si>
    <t>1180*600*25</t>
  </si>
  <si>
    <t>200*596*732</t>
  </si>
  <si>
    <t>600*350*357</t>
  </si>
  <si>
    <t>600*350*714</t>
  </si>
  <si>
    <t>600*350*1071</t>
  </si>
  <si>
    <t>1180*300*1528</t>
  </si>
  <si>
    <t>1380*300*1528</t>
  </si>
  <si>
    <t>490*490*8</t>
  </si>
  <si>
    <t>Опора стола О-образная завершающая 600 мм</t>
  </si>
  <si>
    <t>60*30*725</t>
  </si>
  <si>
    <t>600*60*718</t>
  </si>
  <si>
    <t>D = 76*411</t>
  </si>
  <si>
    <t>D = 76*711</t>
  </si>
  <si>
    <t>350*600*725</t>
  </si>
  <si>
    <r>
      <rPr>
        <b/>
        <sz val="11"/>
        <color theme="1"/>
        <rFont val="Calibri"/>
        <family val="2"/>
        <charset val="204"/>
        <scheme val="minor"/>
      </rPr>
      <t>Цвет металла:</t>
    </r>
    <r>
      <rPr>
        <sz val="11"/>
        <color theme="1"/>
        <rFont val="Calibri"/>
        <family val="2"/>
        <charset val="204"/>
        <scheme val="minor"/>
      </rPr>
      <t xml:space="preserve"> Черный, Белый, Антрацит, Серый, Латте, Капучино.</t>
    </r>
  </si>
  <si>
    <r>
      <rPr>
        <b/>
        <sz val="11"/>
        <color theme="1"/>
        <rFont val="Calibri"/>
        <family val="2"/>
        <charset val="204"/>
        <scheme val="minor"/>
      </rPr>
      <t>Металлокаркас:</t>
    </r>
    <r>
      <rPr>
        <sz val="11"/>
        <color theme="1"/>
        <rFont val="Calibri"/>
        <family val="2"/>
        <charset val="204"/>
        <scheme val="minor"/>
      </rPr>
      <t xml:space="preserve"> труба с сечением 60*30 мм.</t>
    </r>
  </si>
  <si>
    <t>Цена, (руб.)</t>
  </si>
  <si>
    <t>Размеры Ш*Г*В, (мм)</t>
  </si>
  <si>
    <t>РазмерыШ*Г*В, (мм)</t>
  </si>
  <si>
    <r>
      <rPr>
        <b/>
        <sz val="11"/>
        <color theme="1"/>
        <rFont val="Calibri"/>
        <family val="2"/>
        <charset val="204"/>
        <scheme val="minor"/>
      </rPr>
      <t>Цвета ЛДСП 25 мм</t>
    </r>
    <r>
      <rPr>
        <sz val="11"/>
        <color theme="1"/>
        <rFont val="Calibri"/>
        <family val="2"/>
        <charset val="204"/>
        <scheme val="minor"/>
      </rPr>
      <t xml:space="preserve"> (высота стола = 753/453 мм): Денвер Светлый, Дуб Аттик, Белый Бриллиант, Дуб Мали,
Тиквуд Светлый.</t>
    </r>
  </si>
  <si>
    <r>
      <t xml:space="preserve">Цвета ЛДСП 25мм: </t>
    </r>
    <r>
      <rPr>
        <sz val="11"/>
        <rFont val="Calibri"/>
        <family val="2"/>
        <charset val="204"/>
        <scheme val="minor"/>
      </rPr>
      <t>Денвер Светлый, Дуб Аттик, Белый Бриллиант, Тиквуд Светлый, Дуб Мали.</t>
    </r>
  </si>
  <si>
    <t>Караваевская ул.,д.23 ,МЦ "Мебель Дом"</t>
  </si>
  <si>
    <t>Тел :</t>
  </si>
  <si>
    <t>(921)951-27-71</t>
  </si>
  <si>
    <t>(963)300-07-97</t>
  </si>
  <si>
    <t>E-mail: fortunakomforta@yandex.ru</t>
  </si>
  <si>
    <t>WWW.fortunakomforta.ru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</si>
</sst>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₽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u/>
      <sz val="10"/>
      <color indexed="12"/>
      <name val="Arial Cyr"/>
      <charset val="204"/>
    </font>
    <font>
      <u/>
      <sz val="12"/>
      <color indexed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255">
    <xf numFmtId="0" fontId="0" fillId="0" borderId="0" xfId="0"/>
    <xf numFmtId="0" fontId="0" fillId="0" borderId="0" xfId="0" applyFont="1" applyProtection="1"/>
    <xf numFmtId="0" fontId="5" fillId="0" borderId="0" xfId="0" applyFont="1" applyProtection="1"/>
    <xf numFmtId="0" fontId="0" fillId="0" borderId="0" xfId="0" applyFont="1"/>
    <xf numFmtId="0" fontId="3" fillId="2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3" fontId="0" fillId="0" borderId="4" xfId="0" applyNumberFormat="1" applyFont="1" applyFill="1" applyBorder="1" applyAlignment="1">
      <alignment horizontal="center" vertical="center"/>
    </xf>
    <xf numFmtId="3" fontId="0" fillId="0" borderId="6" xfId="0" applyNumberFormat="1" applyFont="1" applyFill="1" applyBorder="1" applyAlignment="1">
      <alignment horizontal="center" vertical="center"/>
    </xf>
    <xf numFmtId="3" fontId="0" fillId="0" borderId="9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vertical="center"/>
    </xf>
    <xf numFmtId="0" fontId="0" fillId="4" borderId="3" xfId="0" applyFont="1" applyFill="1" applyBorder="1" applyAlignment="1">
      <alignment horizontal="center" vertical="center"/>
    </xf>
    <xf numFmtId="3" fontId="0" fillId="4" borderId="4" xfId="0" applyNumberFormat="1" applyFont="1" applyFill="1" applyBorder="1" applyAlignment="1">
      <alignment horizontal="center" vertical="center"/>
    </xf>
    <xf numFmtId="0" fontId="0" fillId="4" borderId="0" xfId="0" applyFont="1" applyFill="1"/>
    <xf numFmtId="3" fontId="0" fillId="0" borderId="16" xfId="0" applyNumberFormat="1" applyFont="1" applyBorder="1" applyAlignment="1">
      <alignment horizontal="center" vertical="center"/>
    </xf>
    <xf numFmtId="3" fontId="0" fillId="0" borderId="3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0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horizontal="center"/>
    </xf>
    <xf numFmtId="164" fontId="4" fillId="0" borderId="0" xfId="0" applyNumberFormat="1" applyFont="1" applyFill="1" applyAlignment="1" applyProtection="1">
      <alignment vertical="top"/>
    </xf>
    <xf numFmtId="164" fontId="4" fillId="0" borderId="0" xfId="0" applyNumberFormat="1" applyFont="1" applyFill="1" applyAlignment="1" applyProtection="1">
      <alignment horizontal="right" vertical="top"/>
    </xf>
    <xf numFmtId="3" fontId="3" fillId="0" borderId="4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vertical="center" wrapText="1"/>
    </xf>
    <xf numFmtId="0" fontId="3" fillId="3" borderId="4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vertical="center"/>
    </xf>
    <xf numFmtId="0" fontId="3" fillId="3" borderId="49" xfId="0" applyFont="1" applyFill="1" applyBorder="1" applyAlignment="1">
      <alignment horizontal="center" vertical="center"/>
    </xf>
    <xf numFmtId="2" fontId="0" fillId="0" borderId="0" xfId="0" applyNumberFormat="1" applyFont="1"/>
    <xf numFmtId="0" fontId="0" fillId="0" borderId="0" xfId="0" applyFont="1" applyFill="1" applyBorder="1"/>
    <xf numFmtId="0" fontId="3" fillId="2" borderId="2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/>
    <xf numFmtId="0" fontId="0" fillId="0" borderId="7" xfId="0" applyFont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13" xfId="0" applyFont="1" applyFill="1" applyBorder="1"/>
    <xf numFmtId="0" fontId="0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7" xfId="0" applyFont="1" applyFill="1" applyBorder="1"/>
    <xf numFmtId="0" fontId="0" fillId="0" borderId="38" xfId="0" applyFont="1" applyFill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Fill="1" applyBorder="1"/>
    <xf numFmtId="0" fontId="0" fillId="0" borderId="39" xfId="0" applyFont="1" applyFill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1" xfId="0" applyFont="1" applyFill="1" applyBorder="1"/>
    <xf numFmtId="0" fontId="0" fillId="0" borderId="42" xfId="0" applyFont="1" applyFill="1" applyBorder="1" applyAlignment="1">
      <alignment horizontal="center"/>
    </xf>
    <xf numFmtId="0" fontId="0" fillId="0" borderId="4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5" xfId="0" applyFont="1" applyFill="1" applyBorder="1"/>
    <xf numFmtId="0" fontId="0" fillId="0" borderId="50" xfId="0" applyFont="1" applyFill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46" xfId="0" applyFont="1" applyFill="1" applyBorder="1"/>
    <xf numFmtId="0" fontId="0" fillId="0" borderId="44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3" xfId="0" applyFont="1" applyFill="1" applyBorder="1"/>
    <xf numFmtId="0" fontId="0" fillId="4" borderId="36" xfId="0" applyFont="1" applyFill="1" applyBorder="1" applyAlignment="1">
      <alignment horizontal="center"/>
    </xf>
    <xf numFmtId="0" fontId="0" fillId="4" borderId="37" xfId="0" applyFont="1" applyFill="1" applyBorder="1"/>
    <xf numFmtId="0" fontId="0" fillId="4" borderId="38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 vertical="center"/>
    </xf>
    <xf numFmtId="0" fontId="0" fillId="4" borderId="19" xfId="0" applyFont="1" applyFill="1" applyBorder="1"/>
    <xf numFmtId="0" fontId="0" fillId="4" borderId="39" xfId="0" applyFont="1" applyFill="1" applyBorder="1" applyAlignment="1">
      <alignment horizontal="center"/>
    </xf>
    <xf numFmtId="0" fontId="0" fillId="4" borderId="18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5" xfId="0" applyFont="1" applyBorder="1"/>
    <xf numFmtId="0" fontId="0" fillId="0" borderId="1" xfId="0" applyFont="1" applyBorder="1"/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0" borderId="25" xfId="0" applyFont="1" applyBorder="1"/>
    <xf numFmtId="0" fontId="0" fillId="0" borderId="22" xfId="0" applyFont="1" applyBorder="1"/>
    <xf numFmtId="0" fontId="0" fillId="0" borderId="36" xfId="0" applyFont="1" applyBorder="1" applyAlignment="1">
      <alignment horizontal="center" vertical="center"/>
    </xf>
    <xf numFmtId="0" fontId="0" fillId="0" borderId="13" xfId="0" applyFont="1" applyBorder="1"/>
    <xf numFmtId="0" fontId="0" fillId="0" borderId="45" xfId="0" applyFont="1" applyBorder="1" applyAlignment="1">
      <alignment horizontal="center" vertical="center"/>
    </xf>
    <xf numFmtId="0" fontId="0" fillId="0" borderId="28" xfId="0" applyFont="1" applyBorder="1"/>
    <xf numFmtId="0" fontId="0" fillId="0" borderId="29" xfId="0" applyFont="1" applyBorder="1"/>
    <xf numFmtId="0" fontId="3" fillId="0" borderId="0" xfId="0" applyFont="1" applyFill="1" applyBorder="1" applyAlignment="1">
      <alignment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Fill="1" applyBorder="1" applyAlignment="1">
      <alignment vertical="center"/>
    </xf>
    <xf numFmtId="0" fontId="0" fillId="0" borderId="37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3" fontId="0" fillId="0" borderId="0" xfId="0" applyNumberFormat="1" applyFont="1"/>
    <xf numFmtId="3" fontId="3" fillId="2" borderId="16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3" fontId="0" fillId="0" borderId="20" xfId="0" applyNumberFormat="1" applyFont="1" applyBorder="1" applyAlignment="1">
      <alignment horizontal="center" vertical="center"/>
    </xf>
    <xf numFmtId="3" fontId="0" fillId="4" borderId="20" xfId="0" applyNumberFormat="1" applyFont="1" applyFill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3" fontId="0" fillId="0" borderId="0" xfId="0" applyNumberFormat="1" applyFont="1" applyBorder="1"/>
    <xf numFmtId="3" fontId="0" fillId="0" borderId="26" xfId="0" applyNumberFormat="1" applyFont="1" applyBorder="1"/>
    <xf numFmtId="3" fontId="0" fillId="0" borderId="27" xfId="0" applyNumberFormat="1" applyFont="1" applyBorder="1"/>
    <xf numFmtId="3" fontId="3" fillId="0" borderId="0" xfId="0" applyNumberFormat="1" applyFont="1" applyFill="1" applyBorder="1" applyAlignment="1">
      <alignment vertical="center" wrapText="1"/>
    </xf>
    <xf numFmtId="3" fontId="3" fillId="3" borderId="48" xfId="0" applyNumberFormat="1" applyFont="1" applyFill="1" applyBorder="1" applyAlignment="1">
      <alignment horizontal="center" vertical="center"/>
    </xf>
    <xf numFmtId="3" fontId="3" fillId="2" borderId="47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/>
    </xf>
    <xf numFmtId="3" fontId="0" fillId="0" borderId="6" xfId="0" applyNumberFormat="1" applyFont="1" applyFill="1" applyBorder="1" applyAlignment="1">
      <alignment horizontal="center"/>
    </xf>
    <xf numFmtId="3" fontId="0" fillId="0" borderId="21" xfId="0" applyNumberFormat="1" applyFont="1" applyFill="1" applyBorder="1" applyAlignment="1">
      <alignment horizontal="center" vertical="center"/>
    </xf>
    <xf numFmtId="3" fontId="0" fillId="0" borderId="43" xfId="0" applyNumberFormat="1" applyFont="1" applyFill="1" applyBorder="1" applyAlignment="1">
      <alignment horizontal="center" vertical="center"/>
    </xf>
    <xf numFmtId="3" fontId="0" fillId="0" borderId="9" xfId="0" applyNumberFormat="1" applyFont="1" applyFill="1" applyBorder="1" applyAlignment="1">
      <alignment horizontal="center"/>
    </xf>
    <xf numFmtId="3" fontId="0" fillId="0" borderId="27" xfId="0" applyNumberFormat="1" applyFont="1" applyBorder="1" applyAlignment="1">
      <alignment horizontal="center"/>
    </xf>
    <xf numFmtId="3" fontId="0" fillId="0" borderId="16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 applyProtection="1">
      <alignment horizontal="center" vertical="center" wrapText="1"/>
    </xf>
    <xf numFmtId="3" fontId="10" fillId="2" borderId="29" xfId="0" applyNumberFormat="1" applyFont="1" applyFill="1" applyBorder="1" applyAlignment="1">
      <alignment vertical="center"/>
    </xf>
    <xf numFmtId="3" fontId="3" fillId="2" borderId="26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3" xfId="0" applyNumberFormat="1" applyFont="1" applyFill="1" applyBorder="1" applyAlignment="1">
      <alignment horizontal="center" vertical="center"/>
    </xf>
    <xf numFmtId="3" fontId="0" fillId="0" borderId="8" xfId="0" applyNumberFormat="1" applyFont="1" applyFill="1" applyBorder="1" applyAlignment="1">
      <alignment horizontal="center" vertical="center"/>
    </xf>
    <xf numFmtId="3" fontId="0" fillId="4" borderId="3" xfId="0" applyNumberFormat="1" applyFont="1" applyFill="1" applyBorder="1" applyAlignment="1">
      <alignment horizontal="center" vertical="center"/>
    </xf>
    <xf numFmtId="3" fontId="0" fillId="0" borderId="33" xfId="0" applyNumberFormat="1" applyFont="1" applyFill="1" applyBorder="1" applyAlignment="1">
      <alignment horizontal="center"/>
    </xf>
    <xf numFmtId="3" fontId="0" fillId="0" borderId="34" xfId="0" applyNumberFormat="1" applyFont="1" applyFill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3" fontId="0" fillId="0" borderId="35" xfId="0" applyNumberFormat="1" applyFont="1" applyFill="1" applyBorder="1" applyAlignment="1">
      <alignment horizontal="center"/>
    </xf>
    <xf numFmtId="3" fontId="0" fillId="0" borderId="38" xfId="0" applyNumberFormat="1" applyFont="1" applyFill="1" applyBorder="1" applyAlignment="1">
      <alignment horizontal="center"/>
    </xf>
    <xf numFmtId="3" fontId="0" fillId="0" borderId="42" xfId="0" applyNumberFormat="1" applyFont="1" applyFill="1" applyBorder="1" applyAlignment="1">
      <alignment horizontal="center"/>
    </xf>
    <xf numFmtId="3" fontId="0" fillId="0" borderId="33" xfId="0" applyNumberFormat="1" applyFont="1" applyFill="1" applyBorder="1" applyAlignment="1">
      <alignment horizontal="center" vertical="center"/>
    </xf>
    <xf numFmtId="3" fontId="0" fillId="0" borderId="34" xfId="0" applyNumberFormat="1" applyFont="1" applyFill="1" applyBorder="1" applyAlignment="1">
      <alignment horizontal="center" vertical="center"/>
    </xf>
    <xf numFmtId="3" fontId="0" fillId="0" borderId="35" xfId="0" applyNumberFormat="1" applyFont="1" applyFill="1" applyBorder="1" applyAlignment="1">
      <alignment horizontal="center" vertical="center"/>
    </xf>
    <xf numFmtId="3" fontId="0" fillId="0" borderId="50" xfId="0" applyNumberFormat="1" applyFont="1" applyFill="1" applyBorder="1" applyAlignment="1">
      <alignment horizontal="center"/>
    </xf>
    <xf numFmtId="3" fontId="0" fillId="0" borderId="21" xfId="0" applyNumberFormat="1" applyFont="1" applyBorder="1" applyAlignment="1">
      <alignment horizontal="center" vertical="center"/>
    </xf>
    <xf numFmtId="3" fontId="0" fillId="0" borderId="43" xfId="0" applyNumberFormat="1" applyFont="1" applyBorder="1" applyAlignment="1">
      <alignment horizontal="center" vertical="center"/>
    </xf>
    <xf numFmtId="3" fontId="0" fillId="4" borderId="21" xfId="0" applyNumberFormat="1" applyFont="1" applyFill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/>
    </xf>
    <xf numFmtId="3" fontId="0" fillId="0" borderId="30" xfId="0" applyNumberFormat="1" applyFont="1" applyBorder="1"/>
    <xf numFmtId="3" fontId="0" fillId="0" borderId="6" xfId="0" applyNumberFormat="1" applyFont="1" applyBorder="1" applyAlignment="1">
      <alignment horizontal="center"/>
    </xf>
    <xf numFmtId="0" fontId="3" fillId="3" borderId="49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wrapText="1"/>
    </xf>
    <xf numFmtId="0" fontId="0" fillId="0" borderId="37" xfId="0" applyFont="1" applyFill="1" applyBorder="1" applyAlignment="1">
      <alignment wrapText="1"/>
    </xf>
    <xf numFmtId="164" fontId="4" fillId="0" borderId="0" xfId="0" applyNumberFormat="1" applyFont="1" applyFill="1" applyAlignment="1" applyProtection="1">
      <alignment horizontal="right" vertical="top"/>
    </xf>
    <xf numFmtId="0" fontId="0" fillId="0" borderId="0" xfId="0" applyFont="1" applyFill="1" applyAlignment="1" applyProtection="1">
      <alignment vertical="center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9" xfId="0" applyFont="1" applyBorder="1" applyAlignment="1" applyProtection="1">
      <alignment horizontal="left" vertical="center" wrapText="1"/>
    </xf>
    <xf numFmtId="0" fontId="0" fillId="0" borderId="30" xfId="0" applyFont="1" applyBorder="1" applyAlignment="1" applyProtection="1">
      <alignment horizontal="left" vertical="center" wrapText="1"/>
    </xf>
    <xf numFmtId="0" fontId="0" fillId="0" borderId="13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27" xfId="0" applyFont="1" applyFill="1" applyBorder="1" applyAlignment="1" applyProtection="1">
      <alignment horizontal="left" vertical="center" wrapText="1"/>
    </xf>
    <xf numFmtId="0" fontId="0" fillId="0" borderId="13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27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left" vertical="center"/>
    </xf>
    <xf numFmtId="0" fontId="3" fillId="2" borderId="22" xfId="0" applyFont="1" applyFill="1" applyBorder="1" applyAlignment="1" applyProtection="1">
      <alignment horizontal="left" vertical="center"/>
    </xf>
    <xf numFmtId="0" fontId="3" fillId="2" borderId="26" xfId="0" applyFont="1" applyFill="1" applyBorder="1" applyAlignment="1" applyProtection="1">
      <alignment horizontal="left" vertical="center"/>
    </xf>
    <xf numFmtId="0" fontId="0" fillId="0" borderId="25" xfId="0" applyFont="1" applyFill="1" applyBorder="1" applyAlignment="1" applyProtection="1">
      <alignment horizontal="left" vertical="center"/>
    </xf>
    <xf numFmtId="0" fontId="0" fillId="0" borderId="22" xfId="0" applyFont="1" applyFill="1" applyBorder="1" applyAlignment="1" applyProtection="1">
      <alignment horizontal="left" vertical="center"/>
    </xf>
    <xf numFmtId="0" fontId="0" fillId="0" borderId="26" xfId="0" applyFont="1" applyFill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27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/>
    </xf>
    <xf numFmtId="0" fontId="0" fillId="0" borderId="29" xfId="0" applyFont="1" applyBorder="1" applyAlignment="1" applyProtection="1">
      <alignment horizontal="left" vertical="center"/>
    </xf>
    <xf numFmtId="0" fontId="0" fillId="0" borderId="30" xfId="0" applyFont="1" applyBorder="1" applyAlignment="1" applyProtection="1">
      <alignment horizontal="left" vertical="center"/>
    </xf>
    <xf numFmtId="0" fontId="0" fillId="0" borderId="13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27" xfId="0" applyFont="1" applyBorder="1" applyAlignment="1" applyProtection="1">
      <alignment horizontal="left" vertical="center"/>
    </xf>
    <xf numFmtId="0" fontId="0" fillId="0" borderId="25" xfId="0" applyFont="1" applyBorder="1" applyAlignment="1" applyProtection="1">
      <alignment horizontal="left" vertical="center"/>
    </xf>
    <xf numFmtId="0" fontId="0" fillId="0" borderId="22" xfId="0" applyFont="1" applyBorder="1" applyAlignment="1" applyProtection="1">
      <alignment horizontal="left" vertical="center"/>
    </xf>
    <xf numFmtId="0" fontId="0" fillId="0" borderId="26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0" fillId="0" borderId="13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0" xfId="0" applyFont="1" applyAlignment="1" applyProtection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3" fillId="0" borderId="0" xfId="3" applyFont="1" applyFill="1" applyAlignment="1" applyProtection="1"/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6600"/>
      <color rgb="FF795333"/>
      <color rgb="FFBA855A"/>
      <color rgb="FFCF8A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245048</xdr:colOff>
      <xdr:row>20</xdr:row>
      <xdr:rowOff>50986</xdr:rowOff>
    </xdr:from>
    <xdr:to>
      <xdr:col>3</xdr:col>
      <xdr:colOff>880241</xdr:colOff>
      <xdr:row>20</xdr:row>
      <xdr:rowOff>752157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8073" y="3746686"/>
          <a:ext cx="635193" cy="701171"/>
        </a:xfrm>
        <a:prstGeom prst="rect">
          <a:avLst/>
        </a:prstGeom>
      </xdr:spPr>
    </xdr:pic>
    <xdr:clientData/>
  </xdr:twoCellAnchor>
  <xdr:twoCellAnchor editAs="oneCell">
    <xdr:from>
      <xdr:col>3</xdr:col>
      <xdr:colOff>248005</xdr:colOff>
      <xdr:row>21</xdr:row>
      <xdr:rowOff>60615</xdr:rowOff>
    </xdr:from>
    <xdr:to>
      <xdr:col>3</xdr:col>
      <xdr:colOff>881605</xdr:colOff>
      <xdr:row>21</xdr:row>
      <xdr:rowOff>747025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1030" y="4546890"/>
          <a:ext cx="633600" cy="686410"/>
        </a:xfrm>
        <a:prstGeom prst="rect">
          <a:avLst/>
        </a:prstGeom>
      </xdr:spPr>
    </xdr:pic>
    <xdr:clientData/>
  </xdr:twoCellAnchor>
  <xdr:twoCellAnchor editAs="oneCell">
    <xdr:from>
      <xdr:col>3</xdr:col>
      <xdr:colOff>212102</xdr:colOff>
      <xdr:row>22</xdr:row>
      <xdr:rowOff>51288</xdr:rowOff>
    </xdr:from>
    <xdr:to>
      <xdr:col>3</xdr:col>
      <xdr:colOff>941570</xdr:colOff>
      <xdr:row>22</xdr:row>
      <xdr:rowOff>748987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5127" y="5328138"/>
          <a:ext cx="729468" cy="697699"/>
        </a:xfrm>
        <a:prstGeom prst="rect">
          <a:avLst/>
        </a:prstGeom>
      </xdr:spPr>
    </xdr:pic>
    <xdr:clientData/>
  </xdr:twoCellAnchor>
  <xdr:twoCellAnchor editAs="oneCell">
    <xdr:from>
      <xdr:col>3</xdr:col>
      <xdr:colOff>210561</xdr:colOff>
      <xdr:row>23</xdr:row>
      <xdr:rowOff>51095</xdr:rowOff>
    </xdr:from>
    <xdr:to>
      <xdr:col>3</xdr:col>
      <xdr:colOff>939362</xdr:colOff>
      <xdr:row>23</xdr:row>
      <xdr:rowOff>737062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3586" y="6118520"/>
          <a:ext cx="728801" cy="685967"/>
        </a:xfrm>
        <a:prstGeom prst="rect">
          <a:avLst/>
        </a:prstGeom>
      </xdr:spPr>
    </xdr:pic>
    <xdr:clientData/>
  </xdr:twoCellAnchor>
  <xdr:twoCellAnchor editAs="oneCell">
    <xdr:from>
      <xdr:col>3</xdr:col>
      <xdr:colOff>253903</xdr:colOff>
      <xdr:row>34</xdr:row>
      <xdr:rowOff>76200</xdr:rowOff>
    </xdr:from>
    <xdr:to>
      <xdr:col>3</xdr:col>
      <xdr:colOff>908221</xdr:colOff>
      <xdr:row>34</xdr:row>
      <xdr:rowOff>875937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6928" y="9258300"/>
          <a:ext cx="654318" cy="799737"/>
        </a:xfrm>
        <a:prstGeom prst="rect">
          <a:avLst/>
        </a:prstGeom>
      </xdr:spPr>
    </xdr:pic>
    <xdr:clientData/>
  </xdr:twoCellAnchor>
  <xdr:twoCellAnchor editAs="oneCell">
    <xdr:from>
      <xdr:col>3</xdr:col>
      <xdr:colOff>274215</xdr:colOff>
      <xdr:row>38</xdr:row>
      <xdr:rowOff>176904</xdr:rowOff>
    </xdr:from>
    <xdr:to>
      <xdr:col>3</xdr:col>
      <xdr:colOff>887909</xdr:colOff>
      <xdr:row>38</xdr:row>
      <xdr:rowOff>794421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7240" y="13130904"/>
          <a:ext cx="613694" cy="617517"/>
        </a:xfrm>
        <a:prstGeom prst="rect">
          <a:avLst/>
        </a:prstGeom>
      </xdr:spPr>
    </xdr:pic>
    <xdr:clientData/>
  </xdr:twoCellAnchor>
  <xdr:twoCellAnchor editAs="oneCell">
    <xdr:from>
      <xdr:col>3</xdr:col>
      <xdr:colOff>224936</xdr:colOff>
      <xdr:row>35</xdr:row>
      <xdr:rowOff>91180</xdr:rowOff>
    </xdr:from>
    <xdr:to>
      <xdr:col>3</xdr:col>
      <xdr:colOff>918138</xdr:colOff>
      <xdr:row>35</xdr:row>
      <xdr:rowOff>859260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7961" y="10216255"/>
          <a:ext cx="693202" cy="768080"/>
        </a:xfrm>
        <a:prstGeom prst="rect">
          <a:avLst/>
        </a:prstGeom>
      </xdr:spPr>
    </xdr:pic>
    <xdr:clientData/>
  </xdr:twoCellAnchor>
  <xdr:twoCellAnchor editAs="oneCell">
    <xdr:from>
      <xdr:col>3</xdr:col>
      <xdr:colOff>189635</xdr:colOff>
      <xdr:row>36</xdr:row>
      <xdr:rowOff>90579</xdr:rowOff>
    </xdr:from>
    <xdr:to>
      <xdr:col>3</xdr:col>
      <xdr:colOff>953439</xdr:colOff>
      <xdr:row>36</xdr:row>
      <xdr:rowOff>870870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2660" y="11158629"/>
          <a:ext cx="763804" cy="780291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37</xdr:row>
      <xdr:rowOff>98826</xdr:rowOff>
    </xdr:from>
    <xdr:to>
      <xdr:col>3</xdr:col>
      <xdr:colOff>971625</xdr:colOff>
      <xdr:row>37</xdr:row>
      <xdr:rowOff>862630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5" y="12109851"/>
          <a:ext cx="800175" cy="763804"/>
        </a:xfrm>
        <a:prstGeom prst="rect">
          <a:avLst/>
        </a:prstGeom>
      </xdr:spPr>
    </xdr:pic>
    <xdr:clientData/>
  </xdr:twoCellAnchor>
  <xdr:twoCellAnchor editAs="oneCell">
    <xdr:from>
      <xdr:col>3</xdr:col>
      <xdr:colOff>84357</xdr:colOff>
      <xdr:row>65</xdr:row>
      <xdr:rowOff>209550</xdr:rowOff>
    </xdr:from>
    <xdr:to>
      <xdr:col>3</xdr:col>
      <xdr:colOff>1075186</xdr:colOff>
      <xdr:row>67</xdr:row>
      <xdr:rowOff>247649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7382" y="21097875"/>
          <a:ext cx="990829" cy="914399"/>
        </a:xfrm>
        <a:prstGeom prst="rect">
          <a:avLst/>
        </a:prstGeom>
      </xdr:spPr>
    </xdr:pic>
    <xdr:clientData/>
  </xdr:twoCellAnchor>
  <xdr:twoCellAnchor editAs="oneCell">
    <xdr:from>
      <xdr:col>3</xdr:col>
      <xdr:colOff>58313</xdr:colOff>
      <xdr:row>59</xdr:row>
      <xdr:rowOff>159525</xdr:rowOff>
    </xdr:from>
    <xdr:to>
      <xdr:col>3</xdr:col>
      <xdr:colOff>1101229</xdr:colOff>
      <xdr:row>63</xdr:row>
      <xdr:rowOff>54749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1338" y="19504800"/>
          <a:ext cx="1042916" cy="923924"/>
        </a:xfrm>
        <a:prstGeom prst="rect">
          <a:avLst/>
        </a:prstGeom>
      </xdr:spPr>
    </xdr:pic>
    <xdr:clientData/>
  </xdr:twoCellAnchor>
  <xdr:twoCellAnchor editAs="oneCell">
    <xdr:from>
      <xdr:col>3</xdr:col>
      <xdr:colOff>58029</xdr:colOff>
      <xdr:row>53</xdr:row>
      <xdr:rowOff>204750</xdr:rowOff>
    </xdr:from>
    <xdr:to>
      <xdr:col>3</xdr:col>
      <xdr:colOff>1101514</xdr:colOff>
      <xdr:row>57</xdr:row>
      <xdr:rowOff>99974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1054" y="18006975"/>
          <a:ext cx="1043485" cy="923924"/>
        </a:xfrm>
        <a:prstGeom prst="rect">
          <a:avLst/>
        </a:prstGeom>
      </xdr:spPr>
    </xdr:pic>
    <xdr:clientData/>
  </xdr:twoCellAnchor>
  <xdr:twoCellAnchor editAs="oneCell">
    <xdr:from>
      <xdr:col>3</xdr:col>
      <xdr:colOff>55874</xdr:colOff>
      <xdr:row>75</xdr:row>
      <xdr:rowOff>238125</xdr:rowOff>
    </xdr:from>
    <xdr:to>
      <xdr:col>3</xdr:col>
      <xdr:colOff>1077663</xdr:colOff>
      <xdr:row>79</xdr:row>
      <xdr:rowOff>104775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8899" y="23402925"/>
          <a:ext cx="1021789" cy="895350"/>
        </a:xfrm>
        <a:prstGeom prst="rect">
          <a:avLst/>
        </a:prstGeom>
      </xdr:spPr>
    </xdr:pic>
    <xdr:clientData/>
  </xdr:twoCellAnchor>
  <xdr:twoCellAnchor editAs="oneCell">
    <xdr:from>
      <xdr:col>3</xdr:col>
      <xdr:colOff>67839</xdr:colOff>
      <xdr:row>69</xdr:row>
      <xdr:rowOff>180975</xdr:rowOff>
    </xdr:from>
    <xdr:to>
      <xdr:col>3</xdr:col>
      <xdr:colOff>1118412</xdr:colOff>
      <xdr:row>73</xdr:row>
      <xdr:rowOff>73798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0864" y="22640925"/>
          <a:ext cx="1050573" cy="921523"/>
        </a:xfrm>
        <a:prstGeom prst="rect">
          <a:avLst/>
        </a:prstGeom>
      </xdr:spPr>
    </xdr:pic>
    <xdr:clientData/>
  </xdr:twoCellAnchor>
  <xdr:twoCellAnchor editAs="oneCell">
    <xdr:from>
      <xdr:col>3</xdr:col>
      <xdr:colOff>67839</xdr:colOff>
      <xdr:row>81</xdr:row>
      <xdr:rowOff>197625</xdr:rowOff>
    </xdr:from>
    <xdr:to>
      <xdr:col>3</xdr:col>
      <xdr:colOff>1118412</xdr:colOff>
      <xdr:row>83</xdr:row>
      <xdr:rowOff>242848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0864" y="25743675"/>
          <a:ext cx="1050573" cy="921523"/>
        </a:xfrm>
        <a:prstGeom prst="rect">
          <a:avLst/>
        </a:prstGeom>
      </xdr:spPr>
    </xdr:pic>
    <xdr:clientData/>
  </xdr:twoCellAnchor>
  <xdr:twoCellAnchor editAs="oneCell">
    <xdr:from>
      <xdr:col>3</xdr:col>
      <xdr:colOff>300316</xdr:colOff>
      <xdr:row>97</xdr:row>
      <xdr:rowOff>158674</xdr:rowOff>
    </xdr:from>
    <xdr:to>
      <xdr:col>3</xdr:col>
      <xdr:colOff>850439</xdr:colOff>
      <xdr:row>97</xdr:row>
      <xdr:rowOff>715168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3341" y="29952874"/>
          <a:ext cx="550123" cy="556494"/>
        </a:xfrm>
        <a:prstGeom prst="rect">
          <a:avLst/>
        </a:prstGeom>
      </xdr:spPr>
    </xdr:pic>
    <xdr:clientData/>
  </xdr:twoCellAnchor>
  <xdr:twoCellAnchor editAs="oneCell">
    <xdr:from>
      <xdr:col>3</xdr:col>
      <xdr:colOff>214207</xdr:colOff>
      <xdr:row>98</xdr:row>
      <xdr:rowOff>148674</xdr:rowOff>
    </xdr:from>
    <xdr:to>
      <xdr:col>3</xdr:col>
      <xdr:colOff>936547</xdr:colOff>
      <xdr:row>98</xdr:row>
      <xdr:rowOff>736263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7232" y="30790599"/>
          <a:ext cx="722340" cy="587589"/>
        </a:xfrm>
        <a:prstGeom prst="rect">
          <a:avLst/>
        </a:prstGeom>
      </xdr:spPr>
    </xdr:pic>
    <xdr:clientData/>
  </xdr:twoCellAnchor>
  <xdr:twoCellAnchor editAs="oneCell">
    <xdr:from>
      <xdr:col>3</xdr:col>
      <xdr:colOff>234841</xdr:colOff>
      <xdr:row>99</xdr:row>
      <xdr:rowOff>68763</xdr:rowOff>
    </xdr:from>
    <xdr:to>
      <xdr:col>3</xdr:col>
      <xdr:colOff>915914</xdr:colOff>
      <xdr:row>99</xdr:row>
      <xdr:rowOff>803238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7866" y="31558413"/>
          <a:ext cx="681073" cy="734475"/>
        </a:xfrm>
        <a:prstGeom prst="rect">
          <a:avLst/>
        </a:prstGeom>
      </xdr:spPr>
    </xdr:pic>
    <xdr:clientData/>
  </xdr:twoCellAnchor>
  <xdr:twoCellAnchor editAs="oneCell">
    <xdr:from>
      <xdr:col>3</xdr:col>
      <xdr:colOff>148878</xdr:colOff>
      <xdr:row>100</xdr:row>
      <xdr:rowOff>71383</xdr:rowOff>
    </xdr:from>
    <xdr:to>
      <xdr:col>3</xdr:col>
      <xdr:colOff>1001877</xdr:colOff>
      <xdr:row>100</xdr:row>
      <xdr:rowOff>802424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1903" y="32408758"/>
          <a:ext cx="852999" cy="731041"/>
        </a:xfrm>
        <a:prstGeom prst="rect">
          <a:avLst/>
        </a:prstGeom>
      </xdr:spPr>
    </xdr:pic>
    <xdr:clientData/>
  </xdr:twoCellAnchor>
  <xdr:twoCellAnchor editAs="oneCell">
    <xdr:from>
      <xdr:col>3</xdr:col>
      <xdr:colOff>114226</xdr:colOff>
      <xdr:row>101</xdr:row>
      <xdr:rowOff>73780</xdr:rowOff>
    </xdr:from>
    <xdr:to>
      <xdr:col>3</xdr:col>
      <xdr:colOff>1036528</xdr:colOff>
      <xdr:row>101</xdr:row>
      <xdr:rowOff>819074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251" y="33258880"/>
          <a:ext cx="922302" cy="745294"/>
        </a:xfrm>
        <a:prstGeom prst="rect">
          <a:avLst/>
        </a:prstGeom>
      </xdr:spPr>
    </xdr:pic>
    <xdr:clientData/>
  </xdr:twoCellAnchor>
  <xdr:twoCellAnchor editAs="oneCell">
    <xdr:from>
      <xdr:col>3</xdr:col>
      <xdr:colOff>102302</xdr:colOff>
      <xdr:row>102</xdr:row>
      <xdr:rowOff>89665</xdr:rowOff>
    </xdr:from>
    <xdr:to>
      <xdr:col>3</xdr:col>
      <xdr:colOff>1066800</xdr:colOff>
      <xdr:row>102</xdr:row>
      <xdr:rowOff>777296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5327" y="34122490"/>
          <a:ext cx="964498" cy="687631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0</xdr:row>
      <xdr:rowOff>47625</xdr:rowOff>
    </xdr:from>
    <xdr:to>
      <xdr:col>1</xdr:col>
      <xdr:colOff>1333500</xdr:colOff>
      <xdr:row>7</xdr:row>
      <xdr:rowOff>28575</xdr:rowOff>
    </xdr:to>
    <xdr:pic>
      <xdr:nvPicPr>
        <xdr:cNvPr id="24" name="Рисунок 10" descr="Копия Untitled-2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23717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showGridLines="0" tabSelected="1" zoomScaleNormal="100" zoomScaleSheetLayoutView="100" workbookViewId="0">
      <selection activeCell="I12" sqref="I12"/>
    </sheetView>
  </sheetViews>
  <sheetFormatPr defaultColWidth="9.140625" defaultRowHeight="15" x14ac:dyDescent="0.25"/>
  <cols>
    <col min="1" max="1" width="17" style="3" customWidth="1"/>
    <col min="2" max="2" width="37.28515625" style="3" customWidth="1"/>
    <col min="3" max="3" width="21.85546875" style="3" customWidth="1"/>
    <col min="4" max="4" width="17.28515625" style="25" customWidth="1"/>
    <col min="5" max="5" width="12.5703125" style="25" customWidth="1"/>
    <col min="6" max="6" width="5.7109375" style="3" customWidth="1"/>
    <col min="7" max="16384" width="9.140625" style="3"/>
  </cols>
  <sheetData>
    <row r="1" spans="1:20" s="1" customFormat="1" x14ac:dyDescent="0.25">
      <c r="A1" s="195"/>
      <c r="B1" s="195"/>
      <c r="C1" s="195"/>
      <c r="D1" s="195"/>
      <c r="E1" s="19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1" customFormat="1" x14ac:dyDescent="0.25">
      <c r="A2" s="195"/>
      <c r="B2" s="195"/>
      <c r="C2" s="251" t="s">
        <v>496</v>
      </c>
      <c r="D2" s="252"/>
      <c r="E2" s="251"/>
      <c r="F2"/>
      <c r="G2"/>
      <c r="H2"/>
      <c r="I2"/>
      <c r="J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1" customFormat="1" x14ac:dyDescent="0.25">
      <c r="A3" s="195"/>
      <c r="B3" s="195"/>
      <c r="C3" s="251" t="s">
        <v>497</v>
      </c>
      <c r="D3" s="253" t="s">
        <v>498</v>
      </c>
      <c r="E3" s="251"/>
      <c r="F3"/>
      <c r="G3"/>
      <c r="H3"/>
      <c r="I3"/>
      <c r="J3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s="1" customFormat="1" x14ac:dyDescent="0.25">
      <c r="A4" s="48"/>
      <c r="B4" s="48"/>
      <c r="C4" s="251"/>
      <c r="D4" s="251" t="s">
        <v>499</v>
      </c>
      <c r="E4" s="251"/>
      <c r="F4"/>
      <c r="G4"/>
      <c r="H4"/>
      <c r="I4"/>
      <c r="J4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" customFormat="1" x14ac:dyDescent="0.25">
      <c r="A5" s="48"/>
      <c r="B5" s="48"/>
      <c r="C5" s="251"/>
      <c r="D5" s="251"/>
      <c r="E5" s="251"/>
      <c r="F5"/>
      <c r="G5"/>
      <c r="H5"/>
      <c r="I5"/>
      <c r="J5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s="1" customFormat="1" x14ac:dyDescent="0.25">
      <c r="A6" s="196"/>
      <c r="B6" s="196"/>
      <c r="C6" s="251" t="s">
        <v>500</v>
      </c>
      <c r="D6" s="252"/>
      <c r="E6" s="251"/>
      <c r="F6"/>
      <c r="G6"/>
      <c r="H6"/>
      <c r="I6"/>
      <c r="J6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s="1" customFormat="1" ht="15.75" x14ac:dyDescent="0.25">
      <c r="A7" s="47"/>
      <c r="B7" s="47"/>
      <c r="C7" s="254" t="s">
        <v>501</v>
      </c>
      <c r="D7" s="252"/>
      <c r="E7" s="251"/>
      <c r="F7"/>
      <c r="G7"/>
      <c r="H7"/>
      <c r="I7"/>
      <c r="J7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s="1" customFormat="1" x14ac:dyDescent="0.25">
      <c r="A8" s="245"/>
      <c r="B8" s="245"/>
      <c r="C8" s="245"/>
      <c r="D8" s="245"/>
      <c r="E8" s="24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s="1" customFormat="1" ht="18.75" x14ac:dyDescent="0.25">
      <c r="A9" s="241" t="s">
        <v>48</v>
      </c>
      <c r="B9" s="241"/>
      <c r="C9" s="241"/>
      <c r="D9" s="241"/>
      <c r="E9" s="24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1" customFormat="1" ht="18" thickBot="1" x14ac:dyDescent="0.3">
      <c r="A10" s="218" t="s">
        <v>49</v>
      </c>
      <c r="B10" s="218"/>
      <c r="C10" s="218"/>
      <c r="D10" s="218"/>
      <c r="E10" s="218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s="1" customFormat="1" ht="15.75" thickBot="1" x14ac:dyDescent="0.3">
      <c r="A11" s="238" t="s">
        <v>50</v>
      </c>
      <c r="B11" s="239"/>
      <c r="C11" s="239"/>
      <c r="D11" s="239"/>
      <c r="E11" s="240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s="1" customFormat="1" x14ac:dyDescent="0.25">
      <c r="A12" s="231" t="s">
        <v>349</v>
      </c>
      <c r="B12" s="232"/>
      <c r="C12" s="232"/>
      <c r="D12" s="232"/>
      <c r="E12" s="23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s="1" customFormat="1" x14ac:dyDescent="0.25">
      <c r="A13" s="231" t="s">
        <v>348</v>
      </c>
      <c r="B13" s="232"/>
      <c r="C13" s="232"/>
      <c r="D13" s="232"/>
      <c r="E13" s="23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1" customFormat="1" ht="15" customHeight="1" x14ac:dyDescent="0.25">
      <c r="A14" s="237" t="s">
        <v>330</v>
      </c>
      <c r="B14" s="198"/>
      <c r="C14" s="198"/>
      <c r="D14" s="198"/>
      <c r="E14" s="199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s="1" customFormat="1" ht="15" customHeight="1" x14ac:dyDescent="0.25">
      <c r="A15" s="197" t="s">
        <v>490</v>
      </c>
      <c r="B15" s="198"/>
      <c r="C15" s="198"/>
      <c r="D15" s="198"/>
      <c r="E15" s="19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s="1" customFormat="1" ht="15" customHeight="1" x14ac:dyDescent="0.25">
      <c r="A16" s="197" t="s">
        <v>489</v>
      </c>
      <c r="B16" s="198"/>
      <c r="C16" s="198"/>
      <c r="D16" s="198"/>
      <c r="E16" s="19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242" t="s">
        <v>347</v>
      </c>
      <c r="B17" s="243"/>
      <c r="C17" s="243"/>
      <c r="D17" s="243"/>
      <c r="E17" s="244"/>
    </row>
    <row r="18" spans="1:20" s="1" customFormat="1" ht="15" customHeight="1" x14ac:dyDescent="0.25">
      <c r="A18" s="203" t="s">
        <v>51</v>
      </c>
      <c r="B18" s="204"/>
      <c r="C18" s="204"/>
      <c r="D18" s="204"/>
      <c r="E18" s="20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s="1" customFormat="1" ht="15" customHeight="1" thickBot="1" x14ac:dyDescent="0.3">
      <c r="A19" s="228" t="s">
        <v>52</v>
      </c>
      <c r="B19" s="229"/>
      <c r="C19" s="229"/>
      <c r="D19" s="229"/>
      <c r="E19" s="230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s="9" customFormat="1" ht="15.75" thickBot="1" x14ac:dyDescent="0.3">
      <c r="A20" s="4" t="s">
        <v>0</v>
      </c>
      <c r="B20" s="5" t="s">
        <v>1</v>
      </c>
      <c r="C20" s="6" t="s">
        <v>331</v>
      </c>
      <c r="D20" s="6" t="s">
        <v>53</v>
      </c>
      <c r="E20" s="7" t="s">
        <v>491</v>
      </c>
      <c r="F20" s="8"/>
    </row>
    <row r="21" spans="1:20" ht="62.25" customHeight="1" x14ac:dyDescent="0.25">
      <c r="A21" s="10" t="s">
        <v>2</v>
      </c>
      <c r="B21" s="11" t="s">
        <v>350</v>
      </c>
      <c r="C21" s="12" t="s">
        <v>333</v>
      </c>
      <c r="D21" s="13"/>
      <c r="E21" s="49">
        <f>Таблица!E5</f>
        <v>9097.4</v>
      </c>
    </row>
    <row r="22" spans="1:20" ht="62.25" customHeight="1" x14ac:dyDescent="0.25">
      <c r="A22" s="15" t="s">
        <v>34</v>
      </c>
      <c r="B22" s="16" t="s">
        <v>351</v>
      </c>
      <c r="C22" s="17" t="s">
        <v>333</v>
      </c>
      <c r="D22" s="18"/>
      <c r="E22" s="50">
        <f>Таблица!E6</f>
        <v>14387.1</v>
      </c>
    </row>
    <row r="23" spans="1:20" ht="62.25" customHeight="1" x14ac:dyDescent="0.25">
      <c r="A23" s="15" t="s">
        <v>3</v>
      </c>
      <c r="B23" s="16" t="s">
        <v>352</v>
      </c>
      <c r="C23" s="17" t="s">
        <v>334</v>
      </c>
      <c r="D23" s="18"/>
      <c r="E23" s="50">
        <f>Таблица!E7</f>
        <v>12084.800000000001</v>
      </c>
    </row>
    <row r="24" spans="1:20" ht="62.25" customHeight="1" thickBot="1" x14ac:dyDescent="0.3">
      <c r="A24" s="20" t="s">
        <v>35</v>
      </c>
      <c r="B24" s="21" t="s">
        <v>353</v>
      </c>
      <c r="C24" s="22" t="s">
        <v>334</v>
      </c>
      <c r="D24" s="23"/>
      <c r="E24" s="51">
        <f>Таблица!E8</f>
        <v>17261.400000000001</v>
      </c>
    </row>
    <row r="26" spans="1:20" ht="18" thickBot="1" x14ac:dyDescent="0.3">
      <c r="A26" s="218" t="s">
        <v>54</v>
      </c>
      <c r="B26" s="218"/>
      <c r="C26" s="218"/>
      <c r="D26" s="218"/>
      <c r="E26" s="218"/>
    </row>
    <row r="27" spans="1:20" ht="15.75" thickBot="1" x14ac:dyDescent="0.3">
      <c r="A27" s="238" t="s">
        <v>50</v>
      </c>
      <c r="B27" s="239"/>
      <c r="C27" s="239"/>
      <c r="D27" s="239"/>
      <c r="E27" s="240"/>
    </row>
    <row r="28" spans="1:20" x14ac:dyDescent="0.25">
      <c r="A28" s="234" t="s">
        <v>349</v>
      </c>
      <c r="B28" s="235"/>
      <c r="C28" s="235"/>
      <c r="D28" s="235"/>
      <c r="E28" s="236"/>
    </row>
    <row r="29" spans="1:20" x14ac:dyDescent="0.25">
      <c r="A29" s="231" t="s">
        <v>362</v>
      </c>
      <c r="B29" s="232"/>
      <c r="C29" s="232"/>
      <c r="D29" s="232"/>
      <c r="E29" s="233"/>
    </row>
    <row r="30" spans="1:20" ht="15" customHeight="1" x14ac:dyDescent="0.25">
      <c r="A30" s="237" t="s">
        <v>330</v>
      </c>
      <c r="B30" s="198"/>
      <c r="C30" s="198"/>
      <c r="D30" s="198"/>
      <c r="E30" s="199"/>
    </row>
    <row r="31" spans="1:20" ht="15" customHeight="1" x14ac:dyDescent="0.25">
      <c r="A31" s="197" t="s">
        <v>363</v>
      </c>
      <c r="B31" s="198"/>
      <c r="C31" s="198"/>
      <c r="D31" s="198"/>
      <c r="E31" s="199"/>
    </row>
    <row r="32" spans="1:20" ht="15" customHeight="1" x14ac:dyDescent="0.25">
      <c r="A32" s="197" t="s">
        <v>347</v>
      </c>
      <c r="B32" s="198"/>
      <c r="C32" s="198"/>
      <c r="D32" s="198"/>
      <c r="E32" s="199"/>
    </row>
    <row r="33" spans="1:5" ht="15.75" thickBot="1" x14ac:dyDescent="0.3">
      <c r="A33" s="228" t="s">
        <v>55</v>
      </c>
      <c r="B33" s="229"/>
      <c r="C33" s="229"/>
      <c r="D33" s="229"/>
      <c r="E33" s="230"/>
    </row>
    <row r="34" spans="1:5" ht="15.75" thickBot="1" x14ac:dyDescent="0.3">
      <c r="A34" s="4" t="s">
        <v>0</v>
      </c>
      <c r="B34" s="5" t="s">
        <v>1</v>
      </c>
      <c r="C34" s="6" t="s">
        <v>493</v>
      </c>
      <c r="D34" s="6" t="s">
        <v>53</v>
      </c>
      <c r="E34" s="7" t="s">
        <v>491</v>
      </c>
    </row>
    <row r="35" spans="1:5" ht="74.25" customHeight="1" x14ac:dyDescent="0.25">
      <c r="A35" s="10" t="s">
        <v>4</v>
      </c>
      <c r="B35" s="11" t="s">
        <v>354</v>
      </c>
      <c r="C35" s="12" t="s">
        <v>335</v>
      </c>
      <c r="D35" s="27"/>
      <c r="E35" s="49">
        <f>Таблица!E11</f>
        <v>5939.7</v>
      </c>
    </row>
    <row r="36" spans="1:5" ht="74.25" customHeight="1" x14ac:dyDescent="0.25">
      <c r="A36" s="15" t="s">
        <v>5</v>
      </c>
      <c r="B36" s="16" t="s">
        <v>355</v>
      </c>
      <c r="C36" s="17" t="s">
        <v>336</v>
      </c>
      <c r="D36" s="18"/>
      <c r="E36" s="50">
        <f>Таблица!E12</f>
        <v>7599.8</v>
      </c>
    </row>
    <row r="37" spans="1:5" ht="74.25" customHeight="1" x14ac:dyDescent="0.25">
      <c r="A37" s="15" t="s">
        <v>6</v>
      </c>
      <c r="B37" s="16" t="s">
        <v>356</v>
      </c>
      <c r="C37" s="17" t="s">
        <v>337</v>
      </c>
      <c r="D37" s="18"/>
      <c r="E37" s="50">
        <f>Таблица!E13</f>
        <v>8346</v>
      </c>
    </row>
    <row r="38" spans="1:5" ht="74.25" customHeight="1" x14ac:dyDescent="0.25">
      <c r="A38" s="15" t="s">
        <v>7</v>
      </c>
      <c r="B38" s="16" t="s">
        <v>357</v>
      </c>
      <c r="C38" s="17" t="s">
        <v>334</v>
      </c>
      <c r="D38" s="18"/>
      <c r="E38" s="50">
        <f>Таблица!E14</f>
        <v>8842.6</v>
      </c>
    </row>
    <row r="39" spans="1:5" ht="74.25" customHeight="1" thickBot="1" x14ac:dyDescent="0.3">
      <c r="A39" s="20" t="s">
        <v>36</v>
      </c>
      <c r="B39" s="21" t="s">
        <v>358</v>
      </c>
      <c r="C39" s="22" t="s">
        <v>338</v>
      </c>
      <c r="D39" s="23"/>
      <c r="E39" s="51">
        <f>Таблица!E15</f>
        <v>5653.7</v>
      </c>
    </row>
    <row r="41" spans="1:5" ht="18" thickBot="1" x14ac:dyDescent="0.3">
      <c r="A41" s="218" t="s">
        <v>56</v>
      </c>
      <c r="B41" s="218"/>
      <c r="C41" s="218"/>
      <c r="D41" s="218"/>
      <c r="E41" s="218"/>
    </row>
    <row r="42" spans="1:5" ht="15.75" thickBot="1" x14ac:dyDescent="0.3">
      <c r="A42" s="219" t="s">
        <v>50</v>
      </c>
      <c r="B42" s="220"/>
      <c r="C42" s="220"/>
      <c r="D42" s="220"/>
      <c r="E42" s="221"/>
    </row>
    <row r="43" spans="1:5" x14ac:dyDescent="0.25">
      <c r="A43" s="234" t="s">
        <v>364</v>
      </c>
      <c r="B43" s="235"/>
      <c r="C43" s="235"/>
      <c r="D43" s="235"/>
      <c r="E43" s="236"/>
    </row>
    <row r="44" spans="1:5" x14ac:dyDescent="0.25">
      <c r="A44" s="231" t="s">
        <v>365</v>
      </c>
      <c r="B44" s="232"/>
      <c r="C44" s="232"/>
      <c r="D44" s="232"/>
      <c r="E44" s="233"/>
    </row>
    <row r="45" spans="1:5" x14ac:dyDescent="0.25">
      <c r="A45" s="231" t="s">
        <v>348</v>
      </c>
      <c r="B45" s="232"/>
      <c r="C45" s="232"/>
      <c r="D45" s="232"/>
      <c r="E45" s="233"/>
    </row>
    <row r="46" spans="1:5" x14ac:dyDescent="0.25">
      <c r="A46" s="225" t="s">
        <v>495</v>
      </c>
      <c r="B46" s="226"/>
      <c r="C46" s="226"/>
      <c r="D46" s="226"/>
      <c r="E46" s="227"/>
    </row>
    <row r="47" spans="1:5" x14ac:dyDescent="0.25">
      <c r="A47" s="197" t="s">
        <v>366</v>
      </c>
      <c r="B47" s="198"/>
      <c r="C47" s="198"/>
      <c r="D47" s="198"/>
      <c r="E47" s="199"/>
    </row>
    <row r="48" spans="1:5" x14ac:dyDescent="0.25">
      <c r="A48" s="197" t="s">
        <v>367</v>
      </c>
      <c r="B48" s="198"/>
      <c r="C48" s="198"/>
      <c r="D48" s="198"/>
      <c r="E48" s="199"/>
    </row>
    <row r="49" spans="1:5" ht="29.25" customHeight="1" x14ac:dyDescent="0.25">
      <c r="A49" s="197" t="s">
        <v>368</v>
      </c>
      <c r="B49" s="198"/>
      <c r="C49" s="198"/>
      <c r="D49" s="198"/>
      <c r="E49" s="199"/>
    </row>
    <row r="50" spans="1:5" x14ac:dyDescent="0.25">
      <c r="A50" s="231" t="s">
        <v>347</v>
      </c>
      <c r="B50" s="232"/>
      <c r="C50" s="232"/>
      <c r="D50" s="232"/>
      <c r="E50" s="233"/>
    </row>
    <row r="51" spans="1:5" ht="15.75" thickBot="1" x14ac:dyDescent="0.3">
      <c r="A51" s="228" t="s">
        <v>57</v>
      </c>
      <c r="B51" s="229"/>
      <c r="C51" s="229"/>
      <c r="D51" s="229"/>
      <c r="E51" s="230"/>
    </row>
    <row r="52" spans="1:5" ht="15.75" thickBot="1" x14ac:dyDescent="0.3">
      <c r="A52" s="28" t="s">
        <v>0</v>
      </c>
      <c r="B52" s="29" t="s">
        <v>1</v>
      </c>
      <c r="C52" s="30" t="s">
        <v>492</v>
      </c>
      <c r="D52" s="30" t="s">
        <v>53</v>
      </c>
      <c r="E52" s="31" t="s">
        <v>491</v>
      </c>
    </row>
    <row r="53" spans="1:5" ht="20.25" customHeight="1" thickBot="1" x14ac:dyDescent="0.3">
      <c r="A53" s="215" t="s">
        <v>58</v>
      </c>
      <c r="B53" s="216"/>
      <c r="C53" s="216"/>
      <c r="D53" s="216"/>
      <c r="E53" s="217"/>
    </row>
    <row r="54" spans="1:5" ht="20.25" customHeight="1" x14ac:dyDescent="0.25">
      <c r="A54" s="10" t="s">
        <v>8</v>
      </c>
      <c r="B54" s="11" t="s">
        <v>356</v>
      </c>
      <c r="C54" s="13" t="s">
        <v>339</v>
      </c>
      <c r="D54" s="212"/>
      <c r="E54" s="49">
        <f>Таблица!E19</f>
        <v>12788.1</v>
      </c>
    </row>
    <row r="55" spans="1:5" ht="20.25" customHeight="1" x14ac:dyDescent="0.25">
      <c r="A55" s="15" t="s">
        <v>9</v>
      </c>
      <c r="B55" s="16" t="s">
        <v>357</v>
      </c>
      <c r="C55" s="18" t="s">
        <v>340</v>
      </c>
      <c r="D55" s="213"/>
      <c r="E55" s="50">
        <f>Таблица!E20</f>
        <v>13223.6</v>
      </c>
    </row>
    <row r="56" spans="1:5" ht="20.25" customHeight="1" x14ac:dyDescent="0.25">
      <c r="A56" s="15" t="s">
        <v>10</v>
      </c>
      <c r="B56" s="16" t="s">
        <v>359</v>
      </c>
      <c r="C56" s="18" t="s">
        <v>341</v>
      </c>
      <c r="D56" s="213"/>
      <c r="E56" s="50">
        <f>Таблица!E21</f>
        <v>13668.2</v>
      </c>
    </row>
    <row r="57" spans="1:5" ht="20.25" customHeight="1" x14ac:dyDescent="0.25">
      <c r="A57" s="15" t="s">
        <v>11</v>
      </c>
      <c r="B57" s="16" t="s">
        <v>360</v>
      </c>
      <c r="C57" s="18" t="s">
        <v>342</v>
      </c>
      <c r="D57" s="213"/>
      <c r="E57" s="50">
        <f>Таблица!E22</f>
        <v>14105</v>
      </c>
    </row>
    <row r="58" spans="1:5" ht="20.25" customHeight="1" thickBot="1" x14ac:dyDescent="0.3">
      <c r="A58" s="20" t="s">
        <v>12</v>
      </c>
      <c r="B58" s="21" t="s">
        <v>361</v>
      </c>
      <c r="C58" s="23" t="s">
        <v>343</v>
      </c>
      <c r="D58" s="214"/>
      <c r="E58" s="51">
        <f>Таблица!E23</f>
        <v>14544.4</v>
      </c>
    </row>
    <row r="59" spans="1:5" ht="20.25" customHeight="1" thickBot="1" x14ac:dyDescent="0.3">
      <c r="A59" s="209" t="s">
        <v>59</v>
      </c>
      <c r="B59" s="210"/>
      <c r="C59" s="210"/>
      <c r="D59" s="210"/>
      <c r="E59" s="211"/>
    </row>
    <row r="60" spans="1:5" ht="20.25" customHeight="1" x14ac:dyDescent="0.25">
      <c r="A60" s="10" t="s">
        <v>13</v>
      </c>
      <c r="B60" s="11" t="s">
        <v>356</v>
      </c>
      <c r="C60" s="13" t="s">
        <v>339</v>
      </c>
      <c r="D60" s="212"/>
      <c r="E60" s="49">
        <f>Таблица!E25</f>
        <v>11531</v>
      </c>
    </row>
    <row r="61" spans="1:5" ht="20.25" customHeight="1" x14ac:dyDescent="0.25">
      <c r="A61" s="15" t="s">
        <v>14</v>
      </c>
      <c r="B61" s="16" t="s">
        <v>357</v>
      </c>
      <c r="C61" s="18" t="s">
        <v>340</v>
      </c>
      <c r="D61" s="213"/>
      <c r="E61" s="50">
        <f>Таблица!E26</f>
        <v>11966.5</v>
      </c>
    </row>
    <row r="62" spans="1:5" ht="20.25" customHeight="1" x14ac:dyDescent="0.25">
      <c r="A62" s="15" t="s">
        <v>15</v>
      </c>
      <c r="B62" s="16" t="s">
        <v>359</v>
      </c>
      <c r="C62" s="18" t="s">
        <v>341</v>
      </c>
      <c r="D62" s="213"/>
      <c r="E62" s="50">
        <f>Таблица!E27</f>
        <v>12411.1</v>
      </c>
    </row>
    <row r="63" spans="1:5" ht="20.25" customHeight="1" x14ac:dyDescent="0.25">
      <c r="A63" s="15" t="s">
        <v>16</v>
      </c>
      <c r="B63" s="16" t="s">
        <v>360</v>
      </c>
      <c r="C63" s="18" t="s">
        <v>342</v>
      </c>
      <c r="D63" s="213"/>
      <c r="E63" s="50">
        <f>Таблица!E28</f>
        <v>12847.9</v>
      </c>
    </row>
    <row r="64" spans="1:5" ht="20.25" customHeight="1" thickBot="1" x14ac:dyDescent="0.3">
      <c r="A64" s="20" t="s">
        <v>17</v>
      </c>
      <c r="B64" s="21" t="s">
        <v>361</v>
      </c>
      <c r="C64" s="23" t="s">
        <v>343</v>
      </c>
      <c r="D64" s="214"/>
      <c r="E64" s="51">
        <f>Таблица!E29</f>
        <v>13287.300000000001</v>
      </c>
    </row>
    <row r="65" spans="1:5" ht="20.25" customHeight="1" thickBot="1" x14ac:dyDescent="0.3">
      <c r="A65" s="209" t="s">
        <v>60</v>
      </c>
      <c r="B65" s="210"/>
      <c r="C65" s="210"/>
      <c r="D65" s="210"/>
      <c r="E65" s="211"/>
    </row>
    <row r="66" spans="1:5" ht="34.5" customHeight="1" x14ac:dyDescent="0.25">
      <c r="A66" s="10" t="s">
        <v>18</v>
      </c>
      <c r="B66" s="11" t="s">
        <v>356</v>
      </c>
      <c r="C66" s="13" t="s">
        <v>339</v>
      </c>
      <c r="D66" s="212"/>
      <c r="E66" s="52">
        <f>Таблица!E31</f>
        <v>7651.8</v>
      </c>
    </row>
    <row r="67" spans="1:5" ht="34.5" customHeight="1" x14ac:dyDescent="0.25">
      <c r="A67" s="15" t="s">
        <v>19</v>
      </c>
      <c r="B67" s="16" t="s">
        <v>357</v>
      </c>
      <c r="C67" s="18" t="s">
        <v>340</v>
      </c>
      <c r="D67" s="213"/>
      <c r="E67" s="53">
        <f>Таблица!E32</f>
        <v>8087.3</v>
      </c>
    </row>
    <row r="68" spans="1:5" ht="34.5" customHeight="1" thickBot="1" x14ac:dyDescent="0.3">
      <c r="A68" s="20" t="s">
        <v>20</v>
      </c>
      <c r="B68" s="21" t="s">
        <v>359</v>
      </c>
      <c r="C68" s="23" t="s">
        <v>341</v>
      </c>
      <c r="D68" s="214"/>
      <c r="E68" s="54">
        <f>Таблица!E33</f>
        <v>8531.9</v>
      </c>
    </row>
    <row r="69" spans="1:5" ht="20.25" customHeight="1" thickBot="1" x14ac:dyDescent="0.3">
      <c r="A69" s="215" t="s">
        <v>61</v>
      </c>
      <c r="B69" s="216"/>
      <c r="C69" s="216"/>
      <c r="D69" s="216"/>
      <c r="E69" s="217"/>
    </row>
    <row r="70" spans="1:5" s="39" customFormat="1" ht="20.25" customHeight="1" x14ac:dyDescent="0.25">
      <c r="A70" s="35" t="s">
        <v>21</v>
      </c>
      <c r="B70" s="36" t="s">
        <v>356</v>
      </c>
      <c r="C70" s="37" t="s">
        <v>339</v>
      </c>
      <c r="D70" s="212"/>
      <c r="E70" s="55">
        <f>Таблица!E37</f>
        <v>15831.4</v>
      </c>
    </row>
    <row r="71" spans="1:5" ht="20.25" customHeight="1" x14ac:dyDescent="0.25">
      <c r="A71" s="15" t="s">
        <v>22</v>
      </c>
      <c r="B71" s="16" t="s">
        <v>357</v>
      </c>
      <c r="C71" s="18" t="s">
        <v>340</v>
      </c>
      <c r="D71" s="213"/>
      <c r="E71" s="50">
        <f>Таблица!E38</f>
        <v>16266.900000000001</v>
      </c>
    </row>
    <row r="72" spans="1:5" ht="20.25" customHeight="1" x14ac:dyDescent="0.25">
      <c r="A72" s="15" t="s">
        <v>23</v>
      </c>
      <c r="B72" s="16" t="s">
        <v>359</v>
      </c>
      <c r="C72" s="18" t="s">
        <v>341</v>
      </c>
      <c r="D72" s="213"/>
      <c r="E72" s="50">
        <f>Таблица!E39</f>
        <v>16711.5</v>
      </c>
    </row>
    <row r="73" spans="1:5" ht="20.25" customHeight="1" x14ac:dyDescent="0.25">
      <c r="A73" s="15" t="s">
        <v>24</v>
      </c>
      <c r="B73" s="16" t="s">
        <v>360</v>
      </c>
      <c r="C73" s="18" t="s">
        <v>342</v>
      </c>
      <c r="D73" s="213"/>
      <c r="E73" s="50">
        <f>Таблица!E40</f>
        <v>17148.3</v>
      </c>
    </row>
    <row r="74" spans="1:5" ht="20.25" customHeight="1" thickBot="1" x14ac:dyDescent="0.3">
      <c r="A74" s="20" t="s">
        <v>25</v>
      </c>
      <c r="B74" s="21" t="s">
        <v>361</v>
      </c>
      <c r="C74" s="23" t="s">
        <v>343</v>
      </c>
      <c r="D74" s="214"/>
      <c r="E74" s="51">
        <f>Таблица!E41</f>
        <v>17587.7</v>
      </c>
    </row>
    <row r="75" spans="1:5" ht="20.25" customHeight="1" thickBot="1" x14ac:dyDescent="0.3">
      <c r="A75" s="209" t="s">
        <v>62</v>
      </c>
      <c r="B75" s="210"/>
      <c r="C75" s="210"/>
      <c r="D75" s="210"/>
      <c r="E75" s="211"/>
    </row>
    <row r="76" spans="1:5" ht="20.25" customHeight="1" x14ac:dyDescent="0.25">
      <c r="A76" s="10" t="s">
        <v>26</v>
      </c>
      <c r="B76" s="11" t="s">
        <v>356</v>
      </c>
      <c r="C76" s="13" t="s">
        <v>339</v>
      </c>
      <c r="D76" s="212"/>
      <c r="E76" s="49">
        <f>Таблица!E43</f>
        <v>14574.300000000001</v>
      </c>
    </row>
    <row r="77" spans="1:5" ht="20.25" customHeight="1" x14ac:dyDescent="0.25">
      <c r="A77" s="15" t="s">
        <v>27</v>
      </c>
      <c r="B77" s="16" t="s">
        <v>357</v>
      </c>
      <c r="C77" s="18" t="s">
        <v>340</v>
      </c>
      <c r="D77" s="213"/>
      <c r="E77" s="50">
        <f>Таблица!E44</f>
        <v>15009.800000000001</v>
      </c>
    </row>
    <row r="78" spans="1:5" ht="20.25" customHeight="1" x14ac:dyDescent="0.25">
      <c r="A78" s="15" t="s">
        <v>28</v>
      </c>
      <c r="B78" s="16" t="s">
        <v>359</v>
      </c>
      <c r="C78" s="18" t="s">
        <v>341</v>
      </c>
      <c r="D78" s="213"/>
      <c r="E78" s="50">
        <f>Таблица!E45</f>
        <v>15454.4</v>
      </c>
    </row>
    <row r="79" spans="1:5" ht="20.25" customHeight="1" x14ac:dyDescent="0.25">
      <c r="A79" s="15" t="s">
        <v>29</v>
      </c>
      <c r="B79" s="16" t="s">
        <v>360</v>
      </c>
      <c r="C79" s="18" t="s">
        <v>342</v>
      </c>
      <c r="D79" s="213"/>
      <c r="E79" s="50">
        <f>Таблица!E46</f>
        <v>15891.2</v>
      </c>
    </row>
    <row r="80" spans="1:5" ht="20.25" customHeight="1" thickBot="1" x14ac:dyDescent="0.3">
      <c r="A80" s="20" t="s">
        <v>30</v>
      </c>
      <c r="B80" s="21" t="s">
        <v>361</v>
      </c>
      <c r="C80" s="23" t="s">
        <v>343</v>
      </c>
      <c r="D80" s="214"/>
      <c r="E80" s="51">
        <f>Таблица!E47</f>
        <v>16330.6</v>
      </c>
    </row>
    <row r="81" spans="1:5" ht="20.25" customHeight="1" thickBot="1" x14ac:dyDescent="0.3">
      <c r="A81" s="209" t="s">
        <v>63</v>
      </c>
      <c r="B81" s="210"/>
      <c r="C81" s="210"/>
      <c r="D81" s="210"/>
      <c r="E81" s="211"/>
    </row>
    <row r="82" spans="1:5" ht="34.5" customHeight="1" x14ac:dyDescent="0.25">
      <c r="A82" s="10" t="s">
        <v>31</v>
      </c>
      <c r="B82" s="11" t="s">
        <v>356</v>
      </c>
      <c r="C82" s="13" t="s">
        <v>339</v>
      </c>
      <c r="D82" s="212"/>
      <c r="E82" s="56">
        <f>Таблица!E49</f>
        <v>13733.2</v>
      </c>
    </row>
    <row r="83" spans="1:5" ht="34.5" customHeight="1" x14ac:dyDescent="0.25">
      <c r="A83" s="15" t="s">
        <v>32</v>
      </c>
      <c r="B83" s="16" t="s">
        <v>357</v>
      </c>
      <c r="C83" s="18" t="s">
        <v>340</v>
      </c>
      <c r="D83" s="213"/>
      <c r="E83" s="50">
        <f>Таблица!E50</f>
        <v>14168.7</v>
      </c>
    </row>
    <row r="84" spans="1:5" ht="34.5" customHeight="1" thickBot="1" x14ac:dyDescent="0.3">
      <c r="A84" s="20" t="s">
        <v>33</v>
      </c>
      <c r="B84" s="21" t="s">
        <v>359</v>
      </c>
      <c r="C84" s="23" t="s">
        <v>341</v>
      </c>
      <c r="D84" s="214"/>
      <c r="E84" s="57">
        <f>Таблица!E51</f>
        <v>14613.300000000001</v>
      </c>
    </row>
    <row r="86" spans="1:5" ht="18" thickBot="1" x14ac:dyDescent="0.3">
      <c r="A86" s="218" t="s">
        <v>64</v>
      </c>
      <c r="B86" s="218"/>
      <c r="C86" s="218"/>
      <c r="D86" s="218"/>
      <c r="E86" s="218"/>
    </row>
    <row r="87" spans="1:5" ht="15.75" thickBot="1" x14ac:dyDescent="0.3">
      <c r="A87" s="219" t="s">
        <v>50</v>
      </c>
      <c r="B87" s="220"/>
      <c r="C87" s="220"/>
      <c r="D87" s="220"/>
      <c r="E87" s="221"/>
    </row>
    <row r="88" spans="1:5" x14ac:dyDescent="0.25">
      <c r="A88" s="222" t="s">
        <v>369</v>
      </c>
      <c r="B88" s="223"/>
      <c r="C88" s="223"/>
      <c r="D88" s="223"/>
      <c r="E88" s="224"/>
    </row>
    <row r="89" spans="1:5" x14ac:dyDescent="0.25">
      <c r="A89" s="206" t="s">
        <v>370</v>
      </c>
      <c r="B89" s="207"/>
      <c r="C89" s="207"/>
      <c r="D89" s="207"/>
      <c r="E89" s="208"/>
    </row>
    <row r="90" spans="1:5" ht="30" customHeight="1" x14ac:dyDescent="0.25">
      <c r="A90" s="203" t="s">
        <v>494</v>
      </c>
      <c r="B90" s="204"/>
      <c r="C90" s="204"/>
      <c r="D90" s="204"/>
      <c r="E90" s="205"/>
    </row>
    <row r="91" spans="1:5" x14ac:dyDescent="0.25">
      <c r="A91" s="206" t="s">
        <v>371</v>
      </c>
      <c r="B91" s="207"/>
      <c r="C91" s="207"/>
      <c r="D91" s="207"/>
      <c r="E91" s="208"/>
    </row>
    <row r="92" spans="1:5" x14ac:dyDescent="0.25">
      <c r="A92" s="206" t="s">
        <v>372</v>
      </c>
      <c r="B92" s="207"/>
      <c r="C92" s="207"/>
      <c r="D92" s="207"/>
      <c r="E92" s="208"/>
    </row>
    <row r="93" spans="1:5" ht="15" customHeight="1" x14ac:dyDescent="0.25">
      <c r="A93" s="197" t="s">
        <v>373</v>
      </c>
      <c r="B93" s="198"/>
      <c r="C93" s="198"/>
      <c r="D93" s="198"/>
      <c r="E93" s="199"/>
    </row>
    <row r="94" spans="1:5" x14ac:dyDescent="0.25">
      <c r="A94" s="197" t="s">
        <v>347</v>
      </c>
      <c r="B94" s="198"/>
      <c r="C94" s="198"/>
      <c r="D94" s="198"/>
      <c r="E94" s="199"/>
    </row>
    <row r="95" spans="1:5" x14ac:dyDescent="0.25">
      <c r="A95" s="197" t="s">
        <v>65</v>
      </c>
      <c r="B95" s="198"/>
      <c r="C95" s="198"/>
      <c r="D95" s="198"/>
      <c r="E95" s="199"/>
    </row>
    <row r="96" spans="1:5" ht="15.75" thickBot="1" x14ac:dyDescent="0.3">
      <c r="A96" s="200" t="s">
        <v>374</v>
      </c>
      <c r="B96" s="201"/>
      <c r="C96" s="201"/>
      <c r="D96" s="201"/>
      <c r="E96" s="202"/>
    </row>
    <row r="97" spans="1:5" ht="32.25" customHeight="1" thickBot="1" x14ac:dyDescent="0.3">
      <c r="A97" s="28" t="s">
        <v>0</v>
      </c>
      <c r="B97" s="29" t="s">
        <v>1</v>
      </c>
      <c r="C97" s="30" t="s">
        <v>492</v>
      </c>
      <c r="D97" s="30" t="s">
        <v>53</v>
      </c>
      <c r="E97" s="31" t="s">
        <v>491</v>
      </c>
    </row>
    <row r="98" spans="1:5" ht="66.75" customHeight="1" x14ac:dyDescent="0.25">
      <c r="A98" s="10" t="s">
        <v>37</v>
      </c>
      <c r="B98" s="42" t="s">
        <v>43</v>
      </c>
      <c r="C98" s="13" t="s">
        <v>344</v>
      </c>
      <c r="D98" s="27"/>
      <c r="E98" s="49">
        <f>Таблица!E64</f>
        <v>9391.2000000000007</v>
      </c>
    </row>
    <row r="99" spans="1:5" ht="66.75" customHeight="1" x14ac:dyDescent="0.25">
      <c r="A99" s="15" t="s">
        <v>38</v>
      </c>
      <c r="B99" s="43" t="s">
        <v>44</v>
      </c>
      <c r="C99" s="18" t="s">
        <v>344</v>
      </c>
      <c r="D99" s="44"/>
      <c r="E99" s="50">
        <f>Таблица!E65</f>
        <v>10008.700000000001</v>
      </c>
    </row>
    <row r="100" spans="1:5" ht="66.75" customHeight="1" x14ac:dyDescent="0.25">
      <c r="A100" s="15" t="s">
        <v>39</v>
      </c>
      <c r="B100" s="43" t="s">
        <v>45</v>
      </c>
      <c r="C100" s="18" t="s">
        <v>345</v>
      </c>
      <c r="D100" s="44"/>
      <c r="E100" s="50">
        <f>Таблица!E66</f>
        <v>14998.1</v>
      </c>
    </row>
    <row r="101" spans="1:5" ht="66.75" customHeight="1" x14ac:dyDescent="0.25">
      <c r="A101" s="15" t="s">
        <v>40</v>
      </c>
      <c r="B101" s="43" t="s">
        <v>46</v>
      </c>
      <c r="C101" s="18" t="s">
        <v>345</v>
      </c>
      <c r="D101" s="44"/>
      <c r="E101" s="50">
        <f>Таблица!E67</f>
        <v>16052.400000000001</v>
      </c>
    </row>
    <row r="102" spans="1:5" ht="66.75" customHeight="1" x14ac:dyDescent="0.25">
      <c r="A102" s="15" t="s">
        <v>41</v>
      </c>
      <c r="B102" s="43" t="s">
        <v>66</v>
      </c>
      <c r="C102" s="18" t="s">
        <v>346</v>
      </c>
      <c r="D102" s="44"/>
      <c r="E102" s="50">
        <f>Таблица!E68</f>
        <v>29789.5</v>
      </c>
    </row>
    <row r="103" spans="1:5" ht="66.75" customHeight="1" thickBot="1" x14ac:dyDescent="0.3">
      <c r="A103" s="20" t="s">
        <v>42</v>
      </c>
      <c r="B103" s="45" t="s">
        <v>47</v>
      </c>
      <c r="C103" s="23" t="s">
        <v>346</v>
      </c>
      <c r="D103" s="46"/>
      <c r="E103" s="51">
        <f>Таблица!E69</f>
        <v>31864.3</v>
      </c>
    </row>
  </sheetData>
  <sheetProtection password="E7C5" sheet="1" objects="1" scenarios="1"/>
  <mergeCells count="54">
    <mergeCell ref="A8:E8"/>
    <mergeCell ref="A27:E27"/>
    <mergeCell ref="A9:E9"/>
    <mergeCell ref="A10:E10"/>
    <mergeCell ref="A11:E11"/>
    <mergeCell ref="A12:E12"/>
    <mergeCell ref="A13:E13"/>
    <mergeCell ref="A14:E14"/>
    <mergeCell ref="A15:E15"/>
    <mergeCell ref="A18:E18"/>
    <mergeCell ref="A19:E19"/>
    <mergeCell ref="A26:E26"/>
    <mergeCell ref="A17:E17"/>
    <mergeCell ref="A16:E16"/>
    <mergeCell ref="A41:E41"/>
    <mergeCell ref="A42:E42"/>
    <mergeCell ref="A43:E43"/>
    <mergeCell ref="A44:E44"/>
    <mergeCell ref="A45:E45"/>
    <mergeCell ref="A28:E28"/>
    <mergeCell ref="A29:E29"/>
    <mergeCell ref="A30:E30"/>
    <mergeCell ref="A31:E31"/>
    <mergeCell ref="A33:E33"/>
    <mergeCell ref="A32:E32"/>
    <mergeCell ref="D60:D64"/>
    <mergeCell ref="A46:E46"/>
    <mergeCell ref="A47:E47"/>
    <mergeCell ref="A48:E48"/>
    <mergeCell ref="A49:E49"/>
    <mergeCell ref="A51:E51"/>
    <mergeCell ref="A53:E53"/>
    <mergeCell ref="D54:D58"/>
    <mergeCell ref="A59:E59"/>
    <mergeCell ref="A50:E50"/>
    <mergeCell ref="A89:E89"/>
    <mergeCell ref="A65:E65"/>
    <mergeCell ref="D66:D68"/>
    <mergeCell ref="A69:E69"/>
    <mergeCell ref="D70:D74"/>
    <mergeCell ref="A75:E75"/>
    <mergeCell ref="D76:D80"/>
    <mergeCell ref="A81:E81"/>
    <mergeCell ref="D82:D84"/>
    <mergeCell ref="A86:E86"/>
    <mergeCell ref="A87:E87"/>
    <mergeCell ref="A88:E88"/>
    <mergeCell ref="A95:E95"/>
    <mergeCell ref="A96:E96"/>
    <mergeCell ref="A90:E90"/>
    <mergeCell ref="A91:E91"/>
    <mergeCell ref="A92:E92"/>
    <mergeCell ref="A93:E93"/>
    <mergeCell ref="A94:E94"/>
  </mergeCells>
  <printOptions horizontalCentered="1"/>
  <pageMargins left="0" right="0" top="0" bottom="0" header="0" footer="0"/>
  <pageSetup paperSize="9" scale="85" fitToHeight="3" orientation="portrait" r:id="rId1"/>
  <rowBreaks count="2" manualBreakCount="2">
    <brk id="25" max="4" man="1"/>
    <brk id="40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8"/>
  <sheetViews>
    <sheetView zoomScale="90" zoomScaleNormal="90" workbookViewId="0">
      <pane xSplit="5" ySplit="3" topLeftCell="G4" activePane="bottomRight" state="frozen"/>
      <selection activeCell="A10" sqref="A10"/>
      <selection pane="topRight" activeCell="E10" sqref="E10"/>
      <selection pane="bottomLeft" activeCell="A13" sqref="A13"/>
      <selection pane="bottomRight" activeCell="G6" sqref="G6"/>
    </sheetView>
  </sheetViews>
  <sheetFormatPr defaultColWidth="9.140625" defaultRowHeight="15" x14ac:dyDescent="0.25"/>
  <cols>
    <col min="1" max="1" width="24.42578125" style="3" customWidth="1"/>
    <col min="2" max="2" width="37.42578125" style="3" customWidth="1"/>
    <col min="3" max="3" width="16" style="25" customWidth="1"/>
    <col min="4" max="4" width="12.7109375" style="26" customWidth="1"/>
    <col min="5" max="5" width="14.85546875" style="26" customWidth="1"/>
    <col min="6" max="6" width="15.140625" style="3" hidden="1" customWidth="1"/>
    <col min="7" max="7" width="14.85546875" style="3" customWidth="1"/>
    <col min="8" max="8" width="42.5703125" style="3" customWidth="1"/>
    <col min="9" max="9" width="16.140625" style="25" customWidth="1"/>
    <col min="10" max="10" width="11.7109375" style="148" customWidth="1"/>
    <col min="11" max="11" width="8" style="3" hidden="1" customWidth="1"/>
    <col min="12" max="12" width="25.7109375" style="62" hidden="1" customWidth="1"/>
    <col min="13" max="13" width="4.5703125" style="3" customWidth="1"/>
    <col min="14" max="14" width="21" style="3" customWidth="1"/>
    <col min="15" max="15" width="41.85546875" style="3" customWidth="1"/>
    <col min="16" max="16" width="14.7109375" style="25" customWidth="1"/>
    <col min="17" max="17" width="7.85546875" style="148" customWidth="1"/>
    <col min="18" max="18" width="12" style="3" customWidth="1"/>
    <col min="19" max="19" width="19.140625" style="3" customWidth="1"/>
    <col min="20" max="20" width="32.42578125" style="3" customWidth="1"/>
    <col min="21" max="21" width="14.7109375" style="25" customWidth="1"/>
    <col min="22" max="22" width="9" style="148" customWidth="1"/>
    <col min="23" max="23" width="3.5703125" style="3" customWidth="1"/>
    <col min="24" max="24" width="17.7109375" style="3" customWidth="1"/>
    <col min="25" max="25" width="53.42578125" style="3" customWidth="1"/>
    <col min="26" max="26" width="14.7109375" style="25" customWidth="1"/>
    <col min="27" max="27" width="9" style="148" customWidth="1"/>
    <col min="28" max="28" width="3" style="3" customWidth="1"/>
    <col min="29" max="29" width="19.140625" style="3" customWidth="1"/>
    <col min="30" max="30" width="46.85546875" style="3" customWidth="1"/>
    <col min="31" max="31" width="14.7109375" style="25" customWidth="1"/>
    <col min="32" max="32" width="9" style="148" customWidth="1"/>
    <col min="33" max="33" width="2.5703125" style="3" customWidth="1"/>
    <col min="34" max="34" width="21" style="3" customWidth="1"/>
    <col min="35" max="35" width="33.5703125" style="3" customWidth="1"/>
    <col min="36" max="36" width="14.7109375" style="25" customWidth="1"/>
    <col min="37" max="37" width="9.140625" style="3"/>
    <col min="38" max="38" width="4" style="3" customWidth="1"/>
    <col min="39" max="16384" width="9.140625" style="3"/>
  </cols>
  <sheetData>
    <row r="1" spans="1:36" ht="30" customHeight="1" x14ac:dyDescent="0.25">
      <c r="A1" s="58"/>
      <c r="B1" s="58"/>
      <c r="C1" s="58"/>
      <c r="D1" s="169"/>
      <c r="E1" s="158" t="s">
        <v>241</v>
      </c>
      <c r="F1" s="59"/>
      <c r="G1" s="250" t="s">
        <v>68</v>
      </c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E1" s="3"/>
    </row>
    <row r="2" spans="1:36" ht="34.5" customHeight="1" thickBot="1" x14ac:dyDescent="0.3">
      <c r="A2" s="60" t="s">
        <v>67</v>
      </c>
      <c r="B2" s="60"/>
      <c r="C2" s="60"/>
      <c r="D2" s="170"/>
      <c r="E2" s="192">
        <v>1.3</v>
      </c>
      <c r="F2" s="61"/>
      <c r="R2" s="63"/>
    </row>
    <row r="3" spans="1:36" s="9" customFormat="1" ht="30" customHeight="1" thickBot="1" x14ac:dyDescent="0.3">
      <c r="A3" s="4" t="s">
        <v>0</v>
      </c>
      <c r="B3" s="5" t="s">
        <v>1</v>
      </c>
      <c r="C3" s="7" t="s">
        <v>332</v>
      </c>
      <c r="D3" s="171"/>
      <c r="E3" s="159" t="s">
        <v>70</v>
      </c>
      <c r="F3" s="8"/>
      <c r="G3" s="4" t="s">
        <v>0</v>
      </c>
      <c r="H3" s="5" t="s">
        <v>1</v>
      </c>
      <c r="I3" s="64" t="s">
        <v>69</v>
      </c>
      <c r="J3" s="149" t="s">
        <v>70</v>
      </c>
      <c r="K3" s="65"/>
      <c r="L3" s="66"/>
      <c r="N3" s="4" t="s">
        <v>0</v>
      </c>
      <c r="O3" s="5" t="s">
        <v>1</v>
      </c>
      <c r="P3" s="64" t="s">
        <v>69</v>
      </c>
      <c r="Q3" s="149" t="s">
        <v>70</v>
      </c>
      <c r="R3" s="67"/>
      <c r="S3" s="4" t="s">
        <v>0</v>
      </c>
      <c r="T3" s="5" t="s">
        <v>1</v>
      </c>
      <c r="U3" s="64" t="s">
        <v>69</v>
      </c>
      <c r="V3" s="149" t="s">
        <v>70</v>
      </c>
      <c r="X3" s="4" t="s">
        <v>0</v>
      </c>
      <c r="Y3" s="5" t="s">
        <v>1</v>
      </c>
      <c r="Z3" s="64" t="s">
        <v>69</v>
      </c>
      <c r="AA3" s="149" t="s">
        <v>70</v>
      </c>
      <c r="AB3" s="67"/>
      <c r="AC3" s="68" t="s">
        <v>0</v>
      </c>
      <c r="AD3" s="69" t="s">
        <v>1</v>
      </c>
      <c r="AE3" s="70" t="s">
        <v>69</v>
      </c>
      <c r="AF3" s="149" t="s">
        <v>70</v>
      </c>
    </row>
    <row r="4" spans="1:36" s="9" customFormat="1" ht="21" customHeight="1" thickBot="1" x14ac:dyDescent="0.3">
      <c r="A4" s="246" t="s">
        <v>71</v>
      </c>
      <c r="B4" s="247"/>
      <c r="C4" s="247"/>
      <c r="D4" s="247"/>
      <c r="E4" s="248"/>
      <c r="F4" s="8"/>
      <c r="G4" s="246" t="s">
        <v>72</v>
      </c>
      <c r="H4" s="247"/>
      <c r="I4" s="247"/>
      <c r="J4" s="248"/>
      <c r="K4" s="65"/>
      <c r="L4" s="66"/>
      <c r="N4" s="246" t="s">
        <v>73</v>
      </c>
      <c r="O4" s="247"/>
      <c r="P4" s="247"/>
      <c r="Q4" s="248"/>
      <c r="R4" s="67"/>
      <c r="S4" s="246" t="s">
        <v>74</v>
      </c>
      <c r="T4" s="247"/>
      <c r="U4" s="247"/>
      <c r="V4" s="248"/>
      <c r="X4" s="246" t="s">
        <v>75</v>
      </c>
      <c r="Y4" s="247"/>
      <c r="Z4" s="247"/>
      <c r="AA4" s="248"/>
      <c r="AB4" s="67"/>
      <c r="AE4" s="71"/>
      <c r="AF4" s="150"/>
    </row>
    <row r="5" spans="1:36" x14ac:dyDescent="0.25">
      <c r="A5" s="72" t="s">
        <v>2</v>
      </c>
      <c r="B5" s="73" t="s">
        <v>429</v>
      </c>
      <c r="C5" s="12" t="s">
        <v>333</v>
      </c>
      <c r="D5" s="172">
        <f t="shared" ref="D5:D6" si="0">J5+Q5+V5+AA5</f>
        <v>6998</v>
      </c>
      <c r="E5" s="32">
        <f>D5*$E$2</f>
        <v>9097.4</v>
      </c>
      <c r="F5" s="3" t="s">
        <v>253</v>
      </c>
      <c r="G5" s="75" t="s">
        <v>76</v>
      </c>
      <c r="H5" s="73" t="s">
        <v>448</v>
      </c>
      <c r="I5" s="76" t="s">
        <v>375</v>
      </c>
      <c r="J5" s="14">
        <f>$E$102</f>
        <v>4267</v>
      </c>
      <c r="K5" s="78"/>
      <c r="L5" s="79"/>
      <c r="N5" s="75" t="s">
        <v>77</v>
      </c>
      <c r="O5" s="73" t="s">
        <v>78</v>
      </c>
      <c r="P5" s="76" t="s">
        <v>377</v>
      </c>
      <c r="Q5" s="14">
        <f>$E$104</f>
        <v>185</v>
      </c>
      <c r="R5" s="80"/>
      <c r="S5" s="72" t="s">
        <v>79</v>
      </c>
      <c r="T5" s="73" t="s">
        <v>80</v>
      </c>
      <c r="U5" s="76" t="s">
        <v>379</v>
      </c>
      <c r="V5" s="14">
        <f>$E$106</f>
        <v>1887</v>
      </c>
      <c r="X5" s="75" t="s">
        <v>81</v>
      </c>
      <c r="Y5" s="73" t="s">
        <v>82</v>
      </c>
      <c r="Z5" s="76" t="s">
        <v>380</v>
      </c>
      <c r="AA5" s="14">
        <f>$E$107</f>
        <v>659</v>
      </c>
      <c r="AB5" s="78"/>
      <c r="AJ5" s="3"/>
    </row>
    <row r="6" spans="1:36" x14ac:dyDescent="0.25">
      <c r="A6" s="81" t="s">
        <v>34</v>
      </c>
      <c r="B6" s="82" t="s">
        <v>430</v>
      </c>
      <c r="C6" s="17" t="s">
        <v>333</v>
      </c>
      <c r="D6" s="172">
        <f t="shared" si="0"/>
        <v>11067</v>
      </c>
      <c r="E6" s="33">
        <f t="shared" ref="E6:E8" si="1">D6*$E$2</f>
        <v>14387.1</v>
      </c>
      <c r="F6" s="3" t="s">
        <v>254</v>
      </c>
      <c r="G6" s="84" t="s">
        <v>76</v>
      </c>
      <c r="H6" s="82" t="s">
        <v>448</v>
      </c>
      <c r="I6" s="85" t="s">
        <v>375</v>
      </c>
      <c r="J6" s="19">
        <f>$E$102</f>
        <v>4267</v>
      </c>
      <c r="K6" s="78"/>
      <c r="L6" s="79"/>
      <c r="N6" s="84" t="s">
        <v>77</v>
      </c>
      <c r="O6" s="82" t="s">
        <v>78</v>
      </c>
      <c r="P6" s="85" t="s">
        <v>377</v>
      </c>
      <c r="Q6" s="19">
        <f>$E$104</f>
        <v>185</v>
      </c>
      <c r="R6" s="80"/>
      <c r="S6" s="81" t="s">
        <v>83</v>
      </c>
      <c r="T6" s="82" t="s">
        <v>84</v>
      </c>
      <c r="U6" s="85" t="s">
        <v>394</v>
      </c>
      <c r="V6" s="19">
        <f>$E$130</f>
        <v>6615</v>
      </c>
      <c r="X6" s="84"/>
      <c r="Y6" s="82"/>
      <c r="Z6" s="85"/>
      <c r="AA6" s="19"/>
      <c r="AB6" s="78"/>
      <c r="AJ6" s="3"/>
    </row>
    <row r="7" spans="1:36" x14ac:dyDescent="0.25">
      <c r="A7" s="81" t="s">
        <v>3</v>
      </c>
      <c r="B7" s="82" t="s">
        <v>431</v>
      </c>
      <c r="C7" s="17" t="s">
        <v>333</v>
      </c>
      <c r="D7" s="172">
        <f>J7+Q7+V7+AA7</f>
        <v>9296</v>
      </c>
      <c r="E7" s="33">
        <f t="shared" si="1"/>
        <v>12084.800000000001</v>
      </c>
      <c r="F7" s="3" t="s">
        <v>255</v>
      </c>
      <c r="G7" s="84" t="s">
        <v>85</v>
      </c>
      <c r="H7" s="82" t="s">
        <v>449</v>
      </c>
      <c r="I7" s="85" t="s">
        <v>376</v>
      </c>
      <c r="J7" s="19">
        <f>$E$103</f>
        <v>6398</v>
      </c>
      <c r="K7" s="78"/>
      <c r="L7" s="79"/>
      <c r="N7" s="84" t="s">
        <v>86</v>
      </c>
      <c r="O7" s="82" t="s">
        <v>87</v>
      </c>
      <c r="P7" s="85" t="s">
        <v>378</v>
      </c>
      <c r="Q7" s="19">
        <f>$E$105</f>
        <v>265</v>
      </c>
      <c r="R7" s="80"/>
      <c r="S7" s="81" t="s">
        <v>79</v>
      </c>
      <c r="T7" s="82" t="s">
        <v>80</v>
      </c>
      <c r="U7" s="85" t="s">
        <v>379</v>
      </c>
      <c r="V7" s="19">
        <f>$E$106</f>
        <v>1887</v>
      </c>
      <c r="X7" s="84" t="s">
        <v>88</v>
      </c>
      <c r="Y7" s="82" t="s">
        <v>82</v>
      </c>
      <c r="Z7" s="85" t="s">
        <v>381</v>
      </c>
      <c r="AA7" s="19">
        <f>$E$108</f>
        <v>746</v>
      </c>
      <c r="AB7" s="78"/>
      <c r="AJ7" s="3"/>
    </row>
    <row r="8" spans="1:36" ht="15.75" thickBot="1" x14ac:dyDescent="0.3">
      <c r="A8" s="87" t="s">
        <v>35</v>
      </c>
      <c r="B8" s="88" t="s">
        <v>432</v>
      </c>
      <c r="C8" s="22" t="s">
        <v>333</v>
      </c>
      <c r="D8" s="172">
        <f>J8+Q8+V8+AA8</f>
        <v>13278</v>
      </c>
      <c r="E8" s="34">
        <f t="shared" si="1"/>
        <v>17261.400000000001</v>
      </c>
      <c r="F8" s="3" t="s">
        <v>256</v>
      </c>
      <c r="G8" s="89" t="s">
        <v>85</v>
      </c>
      <c r="H8" s="88" t="s">
        <v>449</v>
      </c>
      <c r="I8" s="90" t="s">
        <v>376</v>
      </c>
      <c r="J8" s="24">
        <f>$E$103</f>
        <v>6398</v>
      </c>
      <c r="K8" s="78"/>
      <c r="L8" s="79"/>
      <c r="N8" s="89" t="s">
        <v>86</v>
      </c>
      <c r="O8" s="88" t="s">
        <v>87</v>
      </c>
      <c r="P8" s="90" t="s">
        <v>378</v>
      </c>
      <c r="Q8" s="24">
        <f>$E$105</f>
        <v>265</v>
      </c>
      <c r="R8" s="80"/>
      <c r="S8" s="87" t="s">
        <v>83</v>
      </c>
      <c r="T8" s="88" t="s">
        <v>84</v>
      </c>
      <c r="U8" s="90" t="s">
        <v>394</v>
      </c>
      <c r="V8" s="24">
        <f>$E$130</f>
        <v>6615</v>
      </c>
      <c r="X8" s="89"/>
      <c r="Y8" s="88"/>
      <c r="Z8" s="90"/>
      <c r="AA8" s="24"/>
      <c r="AB8" s="78"/>
      <c r="AJ8" s="3"/>
    </row>
    <row r="9" spans="1:36" ht="15.75" thickBot="1" x14ac:dyDescent="0.3">
      <c r="A9" s="92"/>
      <c r="B9" s="63"/>
      <c r="K9" s="78"/>
      <c r="L9" s="79"/>
      <c r="R9" s="63"/>
      <c r="AJ9" s="3"/>
    </row>
    <row r="10" spans="1:36" s="9" customFormat="1" ht="20.25" customHeight="1" thickBot="1" x14ac:dyDescent="0.3">
      <c r="A10" s="215" t="s">
        <v>89</v>
      </c>
      <c r="B10" s="216"/>
      <c r="C10" s="216"/>
      <c r="D10" s="216"/>
      <c r="E10" s="217"/>
      <c r="F10" s="3"/>
      <c r="G10" s="246" t="s">
        <v>90</v>
      </c>
      <c r="H10" s="247"/>
      <c r="I10" s="247"/>
      <c r="J10" s="248"/>
      <c r="K10" s="78"/>
      <c r="L10" s="79"/>
      <c r="N10" s="215" t="s">
        <v>91</v>
      </c>
      <c r="O10" s="216"/>
      <c r="P10" s="216"/>
      <c r="Q10" s="217"/>
      <c r="S10" s="246" t="s">
        <v>92</v>
      </c>
      <c r="T10" s="247"/>
      <c r="U10" s="247"/>
      <c r="V10" s="248"/>
      <c r="Z10" s="71"/>
      <c r="AA10" s="150"/>
      <c r="AE10" s="71"/>
      <c r="AF10" s="150"/>
    </row>
    <row r="11" spans="1:36" x14ac:dyDescent="0.25">
      <c r="A11" s="72" t="s">
        <v>4</v>
      </c>
      <c r="B11" s="73" t="s">
        <v>433</v>
      </c>
      <c r="C11" s="12" t="s">
        <v>335</v>
      </c>
      <c r="D11" s="173">
        <f>J11+Q11+V11</f>
        <v>4569</v>
      </c>
      <c r="E11" s="32">
        <f t="shared" ref="E11:E15" si="2">D11*$E$2</f>
        <v>5939.7</v>
      </c>
      <c r="F11" s="3" t="s">
        <v>257</v>
      </c>
      <c r="G11" s="75" t="s">
        <v>93</v>
      </c>
      <c r="H11" s="73" t="s">
        <v>450</v>
      </c>
      <c r="I11" s="76" t="s">
        <v>382</v>
      </c>
      <c r="J11" s="14">
        <f>$E$109</f>
        <v>935</v>
      </c>
      <c r="K11" s="78"/>
      <c r="L11" s="79"/>
      <c r="N11" s="75" t="s">
        <v>94</v>
      </c>
      <c r="O11" s="73" t="s">
        <v>95</v>
      </c>
      <c r="P11" s="93" t="s">
        <v>395</v>
      </c>
      <c r="Q11" s="14">
        <f>$E$131</f>
        <v>3013</v>
      </c>
      <c r="S11" s="75" t="s">
        <v>96</v>
      </c>
      <c r="T11" s="73" t="s">
        <v>457</v>
      </c>
      <c r="U11" s="76">
        <v>570</v>
      </c>
      <c r="V11" s="14">
        <f>$E$133</f>
        <v>621</v>
      </c>
      <c r="AJ11" s="3"/>
    </row>
    <row r="12" spans="1:36" x14ac:dyDescent="0.25">
      <c r="A12" s="81" t="s">
        <v>5</v>
      </c>
      <c r="B12" s="82" t="s">
        <v>434</v>
      </c>
      <c r="C12" s="17" t="s">
        <v>336</v>
      </c>
      <c r="D12" s="172">
        <f t="shared" ref="D12:D15" si="3">J12+Q12+V12</f>
        <v>5846</v>
      </c>
      <c r="E12" s="33">
        <f t="shared" si="2"/>
        <v>7599.8</v>
      </c>
      <c r="F12" s="3" t="s">
        <v>258</v>
      </c>
      <c r="G12" s="84" t="s">
        <v>97</v>
      </c>
      <c r="H12" s="82" t="s">
        <v>451</v>
      </c>
      <c r="I12" s="85" t="s">
        <v>383</v>
      </c>
      <c r="J12" s="19">
        <f>$E$110</f>
        <v>1196</v>
      </c>
      <c r="K12" s="78"/>
      <c r="L12" s="79"/>
      <c r="N12" s="84" t="s">
        <v>94</v>
      </c>
      <c r="O12" s="82" t="s">
        <v>95</v>
      </c>
      <c r="P12" s="94" t="s">
        <v>395</v>
      </c>
      <c r="Q12" s="19">
        <f>$E$131</f>
        <v>3013</v>
      </c>
      <c r="S12" s="84" t="s">
        <v>98</v>
      </c>
      <c r="T12" s="82" t="s">
        <v>458</v>
      </c>
      <c r="U12" s="85">
        <v>770</v>
      </c>
      <c r="V12" s="19">
        <f>$E$134</f>
        <v>1637</v>
      </c>
      <c r="AJ12" s="3"/>
    </row>
    <row r="13" spans="1:36" x14ac:dyDescent="0.25">
      <c r="A13" s="81" t="s">
        <v>6</v>
      </c>
      <c r="B13" s="82" t="s">
        <v>435</v>
      </c>
      <c r="C13" s="17" t="s">
        <v>337</v>
      </c>
      <c r="D13" s="172">
        <f t="shared" si="3"/>
        <v>6420</v>
      </c>
      <c r="E13" s="33">
        <f t="shared" si="2"/>
        <v>8346</v>
      </c>
      <c r="F13" s="3" t="s">
        <v>259</v>
      </c>
      <c r="G13" s="84" t="s">
        <v>99</v>
      </c>
      <c r="H13" s="82" t="s">
        <v>452</v>
      </c>
      <c r="I13" s="85" t="s">
        <v>384</v>
      </c>
      <c r="J13" s="19">
        <f>$E$111</f>
        <v>1458</v>
      </c>
      <c r="K13" s="78"/>
      <c r="L13" s="79"/>
      <c r="N13" s="84" t="s">
        <v>94</v>
      </c>
      <c r="O13" s="82" t="s">
        <v>95</v>
      </c>
      <c r="P13" s="94" t="s">
        <v>395</v>
      </c>
      <c r="Q13" s="19">
        <f>$E$131</f>
        <v>3013</v>
      </c>
      <c r="S13" s="84" t="s">
        <v>100</v>
      </c>
      <c r="T13" s="82" t="s">
        <v>459</v>
      </c>
      <c r="U13" s="85">
        <v>970</v>
      </c>
      <c r="V13" s="19">
        <f>$E$135</f>
        <v>1949</v>
      </c>
      <c r="AJ13" s="3"/>
    </row>
    <row r="14" spans="1:36" x14ac:dyDescent="0.25">
      <c r="A14" s="81" t="s">
        <v>7</v>
      </c>
      <c r="B14" s="82" t="s">
        <v>436</v>
      </c>
      <c r="C14" s="17" t="s">
        <v>334</v>
      </c>
      <c r="D14" s="172">
        <f t="shared" si="3"/>
        <v>6802</v>
      </c>
      <c r="E14" s="33">
        <f t="shared" si="2"/>
        <v>8842.6</v>
      </c>
      <c r="F14" s="3" t="s">
        <v>260</v>
      </c>
      <c r="G14" s="84" t="s">
        <v>101</v>
      </c>
      <c r="H14" s="82" t="s">
        <v>453</v>
      </c>
      <c r="I14" s="85" t="s">
        <v>385</v>
      </c>
      <c r="J14" s="19">
        <f>$E$112</f>
        <v>1715</v>
      </c>
      <c r="K14" s="78"/>
      <c r="L14" s="79"/>
      <c r="N14" s="84" t="s">
        <v>94</v>
      </c>
      <c r="O14" s="82" t="s">
        <v>95</v>
      </c>
      <c r="P14" s="94" t="s">
        <v>395</v>
      </c>
      <c r="Q14" s="19">
        <f>$E$131</f>
        <v>3013</v>
      </c>
      <c r="S14" s="84" t="s">
        <v>102</v>
      </c>
      <c r="T14" s="82" t="s">
        <v>460</v>
      </c>
      <c r="U14" s="85">
        <v>1170</v>
      </c>
      <c r="V14" s="19">
        <f>$E$136</f>
        <v>2074</v>
      </c>
      <c r="AJ14" s="3"/>
    </row>
    <row r="15" spans="1:36" ht="15.75" thickBot="1" x14ac:dyDescent="0.3">
      <c r="A15" s="95" t="s">
        <v>36</v>
      </c>
      <c r="B15" s="88" t="s">
        <v>437</v>
      </c>
      <c r="C15" s="22" t="s">
        <v>338</v>
      </c>
      <c r="D15" s="174">
        <f t="shared" si="3"/>
        <v>4349</v>
      </c>
      <c r="E15" s="34">
        <f t="shared" si="2"/>
        <v>5653.7</v>
      </c>
      <c r="F15" s="3" t="s">
        <v>261</v>
      </c>
      <c r="G15" s="89" t="s">
        <v>93</v>
      </c>
      <c r="H15" s="88" t="s">
        <v>450</v>
      </c>
      <c r="I15" s="90" t="s">
        <v>382</v>
      </c>
      <c r="J15" s="24">
        <f>$E$109</f>
        <v>935</v>
      </c>
      <c r="K15" s="78"/>
      <c r="L15" s="79"/>
      <c r="N15" s="87" t="s">
        <v>103</v>
      </c>
      <c r="O15" s="88" t="s">
        <v>104</v>
      </c>
      <c r="P15" s="96" t="s">
        <v>396</v>
      </c>
      <c r="Q15" s="24">
        <f>$E$132</f>
        <v>2793</v>
      </c>
      <c r="S15" s="87" t="s">
        <v>96</v>
      </c>
      <c r="T15" s="88" t="s">
        <v>457</v>
      </c>
      <c r="U15" s="90">
        <v>570</v>
      </c>
      <c r="V15" s="24">
        <f>$E$133</f>
        <v>621</v>
      </c>
      <c r="AJ15" s="3"/>
    </row>
    <row r="16" spans="1:36" ht="15.75" thickBot="1" x14ac:dyDescent="0.3">
      <c r="A16" s="92"/>
      <c r="B16" s="63"/>
      <c r="K16" s="78"/>
      <c r="L16" s="79"/>
      <c r="AJ16" s="3"/>
    </row>
    <row r="17" spans="1:36" s="9" customFormat="1" ht="30" hidden="1" customHeight="1" thickBot="1" x14ac:dyDescent="0.3">
      <c r="A17" s="215" t="s">
        <v>0</v>
      </c>
      <c r="B17" s="216"/>
      <c r="C17" s="216"/>
      <c r="D17" s="160"/>
      <c r="E17" s="160"/>
      <c r="F17" s="3" t="e">
        <v>#N/A</v>
      </c>
      <c r="G17" s="246" t="s">
        <v>0</v>
      </c>
      <c r="H17" s="247"/>
      <c r="I17" s="247"/>
      <c r="J17" s="247"/>
      <c r="K17" s="78"/>
      <c r="L17" s="79"/>
      <c r="N17" s="246" t="s">
        <v>0</v>
      </c>
      <c r="O17" s="247"/>
      <c r="P17" s="247"/>
      <c r="Q17" s="247"/>
      <c r="R17" s="67"/>
      <c r="S17" s="246" t="s">
        <v>0</v>
      </c>
      <c r="T17" s="247"/>
      <c r="U17" s="247"/>
      <c r="V17" s="247"/>
      <c r="W17" s="67"/>
      <c r="X17" s="246" t="s">
        <v>0</v>
      </c>
      <c r="Y17" s="247"/>
      <c r="Z17" s="247"/>
      <c r="AA17" s="247"/>
      <c r="AB17" s="65"/>
      <c r="AE17" s="71"/>
      <c r="AF17" s="150"/>
    </row>
    <row r="18" spans="1:36" s="9" customFormat="1" ht="21" customHeight="1" thickBot="1" x14ac:dyDescent="0.3">
      <c r="A18" s="215" t="s">
        <v>105</v>
      </c>
      <c r="B18" s="216"/>
      <c r="C18" s="216"/>
      <c r="D18" s="216"/>
      <c r="E18" s="217"/>
      <c r="F18" s="3"/>
      <c r="G18" s="246" t="s">
        <v>106</v>
      </c>
      <c r="H18" s="247"/>
      <c r="I18" s="247"/>
      <c r="J18" s="248"/>
      <c r="K18" s="78"/>
      <c r="L18" s="79"/>
      <c r="N18" s="246" t="s">
        <v>107</v>
      </c>
      <c r="O18" s="247"/>
      <c r="P18" s="247"/>
      <c r="Q18" s="248"/>
      <c r="R18" s="67"/>
      <c r="S18" s="246" t="s">
        <v>108</v>
      </c>
      <c r="T18" s="247"/>
      <c r="U18" s="247"/>
      <c r="V18" s="248"/>
      <c r="W18" s="67"/>
      <c r="X18" s="246" t="s">
        <v>109</v>
      </c>
      <c r="Y18" s="247"/>
      <c r="Z18" s="247"/>
      <c r="AA18" s="248"/>
      <c r="AB18" s="67"/>
      <c r="AE18" s="71"/>
      <c r="AF18" s="150"/>
    </row>
    <row r="19" spans="1:36" x14ac:dyDescent="0.25">
      <c r="A19" s="72" t="s">
        <v>8</v>
      </c>
      <c r="B19" s="73" t="s">
        <v>435</v>
      </c>
      <c r="C19" s="12" t="s">
        <v>339</v>
      </c>
      <c r="D19" s="173">
        <v>9837</v>
      </c>
      <c r="E19" s="32">
        <f t="shared" ref="E19:E23" si="4">D19*$E$2</f>
        <v>12788.1</v>
      </c>
      <c r="F19" s="3" t="s">
        <v>262</v>
      </c>
      <c r="G19" s="97" t="s">
        <v>110</v>
      </c>
      <c r="H19" s="98" t="s">
        <v>452</v>
      </c>
      <c r="I19" s="99" t="s">
        <v>386</v>
      </c>
      <c r="J19" s="186">
        <f>$E$113</f>
        <v>1874</v>
      </c>
      <c r="K19" s="78"/>
      <c r="L19" s="79"/>
      <c r="N19" s="97" t="s">
        <v>111</v>
      </c>
      <c r="O19" s="98" t="s">
        <v>112</v>
      </c>
      <c r="P19" s="99" t="s">
        <v>391</v>
      </c>
      <c r="Q19" s="186">
        <f>$E$118</f>
        <v>5267</v>
      </c>
      <c r="R19" s="80"/>
      <c r="S19" s="97" t="s">
        <v>113</v>
      </c>
      <c r="T19" s="98" t="s">
        <v>114</v>
      </c>
      <c r="U19" s="99" t="s">
        <v>392</v>
      </c>
      <c r="V19" s="186">
        <f>$E$120</f>
        <v>690</v>
      </c>
      <c r="W19" s="80"/>
      <c r="X19" s="100" t="s">
        <v>115</v>
      </c>
      <c r="Y19" s="101" t="s">
        <v>116</v>
      </c>
      <c r="Z19" s="102" t="s">
        <v>393</v>
      </c>
      <c r="AA19" s="151">
        <f>$E$122</f>
        <v>1003</v>
      </c>
      <c r="AB19" s="80"/>
      <c r="AJ19" s="3"/>
    </row>
    <row r="20" spans="1:36" x14ac:dyDescent="0.25">
      <c r="A20" s="81" t="s">
        <v>9</v>
      </c>
      <c r="B20" s="82" t="s">
        <v>436</v>
      </c>
      <c r="C20" s="17" t="s">
        <v>340</v>
      </c>
      <c r="D20" s="172">
        <v>10172</v>
      </c>
      <c r="E20" s="33">
        <f t="shared" si="4"/>
        <v>13223.6</v>
      </c>
      <c r="F20" s="3" t="s">
        <v>263</v>
      </c>
      <c r="G20" s="84" t="s">
        <v>117</v>
      </c>
      <c r="H20" s="82" t="s">
        <v>453</v>
      </c>
      <c r="I20" s="85" t="s">
        <v>387</v>
      </c>
      <c r="J20" s="19">
        <f>$E$114</f>
        <v>2209</v>
      </c>
      <c r="K20" s="78"/>
      <c r="L20" s="79"/>
      <c r="N20" s="84" t="s">
        <v>111</v>
      </c>
      <c r="O20" s="82" t="s">
        <v>112</v>
      </c>
      <c r="P20" s="85" t="s">
        <v>391</v>
      </c>
      <c r="Q20" s="19">
        <f t="shared" ref="Q20:Q23" si="5">$E$118</f>
        <v>5267</v>
      </c>
      <c r="R20" s="80"/>
      <c r="S20" s="84" t="s">
        <v>113</v>
      </c>
      <c r="T20" s="82" t="s">
        <v>114</v>
      </c>
      <c r="U20" s="85" t="s">
        <v>392</v>
      </c>
      <c r="V20" s="19">
        <f>$E$120</f>
        <v>690</v>
      </c>
      <c r="W20" s="80"/>
      <c r="X20" s="84" t="s">
        <v>115</v>
      </c>
      <c r="Y20" s="82" t="s">
        <v>116</v>
      </c>
      <c r="Z20" s="85" t="s">
        <v>393</v>
      </c>
      <c r="AA20" s="19">
        <f>$E$122</f>
        <v>1003</v>
      </c>
      <c r="AB20" s="80"/>
      <c r="AJ20" s="3"/>
    </row>
    <row r="21" spans="1:36" x14ac:dyDescent="0.25">
      <c r="A21" s="81" t="s">
        <v>10</v>
      </c>
      <c r="B21" s="82" t="s">
        <v>438</v>
      </c>
      <c r="C21" s="17" t="s">
        <v>341</v>
      </c>
      <c r="D21" s="172">
        <v>10514</v>
      </c>
      <c r="E21" s="33">
        <f t="shared" si="4"/>
        <v>13668.2</v>
      </c>
      <c r="F21" s="3" t="s">
        <v>264</v>
      </c>
      <c r="G21" s="84" t="s">
        <v>118</v>
      </c>
      <c r="H21" s="82" t="s">
        <v>454</v>
      </c>
      <c r="I21" s="85" t="s">
        <v>388</v>
      </c>
      <c r="J21" s="19">
        <f>$E$115</f>
        <v>2551</v>
      </c>
      <c r="K21" s="78"/>
      <c r="L21" s="79"/>
      <c r="N21" s="84" t="s">
        <v>111</v>
      </c>
      <c r="O21" s="82" t="s">
        <v>112</v>
      </c>
      <c r="P21" s="85" t="s">
        <v>391</v>
      </c>
      <c r="Q21" s="19">
        <f t="shared" si="5"/>
        <v>5267</v>
      </c>
      <c r="R21" s="80"/>
      <c r="S21" s="84" t="s">
        <v>113</v>
      </c>
      <c r="T21" s="82" t="s">
        <v>114</v>
      </c>
      <c r="U21" s="85" t="s">
        <v>392</v>
      </c>
      <c r="V21" s="19">
        <f>$E$120</f>
        <v>690</v>
      </c>
      <c r="W21" s="80"/>
      <c r="X21" s="84" t="s">
        <v>115</v>
      </c>
      <c r="Y21" s="82" t="s">
        <v>116</v>
      </c>
      <c r="Z21" s="85" t="s">
        <v>393</v>
      </c>
      <c r="AA21" s="19">
        <f>$E$122</f>
        <v>1003</v>
      </c>
      <c r="AB21" s="80"/>
      <c r="AJ21" s="3"/>
    </row>
    <row r="22" spans="1:36" x14ac:dyDescent="0.25">
      <c r="A22" s="81" t="s">
        <v>11</v>
      </c>
      <c r="B22" s="82" t="s">
        <v>439</v>
      </c>
      <c r="C22" s="17" t="s">
        <v>342</v>
      </c>
      <c r="D22" s="172">
        <v>10850</v>
      </c>
      <c r="E22" s="33">
        <f t="shared" si="4"/>
        <v>14105</v>
      </c>
      <c r="F22" s="3" t="s">
        <v>265</v>
      </c>
      <c r="G22" s="84" t="s">
        <v>119</v>
      </c>
      <c r="H22" s="82" t="s">
        <v>455</v>
      </c>
      <c r="I22" s="85" t="s">
        <v>389</v>
      </c>
      <c r="J22" s="19">
        <f>$E$116</f>
        <v>2887</v>
      </c>
      <c r="K22" s="78"/>
      <c r="L22" s="79"/>
      <c r="N22" s="84" t="s">
        <v>111</v>
      </c>
      <c r="O22" s="82" t="s">
        <v>112</v>
      </c>
      <c r="P22" s="85" t="s">
        <v>391</v>
      </c>
      <c r="Q22" s="19">
        <f t="shared" si="5"/>
        <v>5267</v>
      </c>
      <c r="R22" s="80"/>
      <c r="S22" s="84" t="s">
        <v>113</v>
      </c>
      <c r="T22" s="82" t="s">
        <v>114</v>
      </c>
      <c r="U22" s="85" t="s">
        <v>392</v>
      </c>
      <c r="V22" s="19">
        <f>$E$120</f>
        <v>690</v>
      </c>
      <c r="W22" s="80"/>
      <c r="X22" s="84" t="s">
        <v>115</v>
      </c>
      <c r="Y22" s="82" t="s">
        <v>116</v>
      </c>
      <c r="Z22" s="85" t="s">
        <v>393</v>
      </c>
      <c r="AA22" s="19">
        <f>$E$122</f>
        <v>1003</v>
      </c>
      <c r="AB22" s="80"/>
      <c r="AJ22" s="3"/>
    </row>
    <row r="23" spans="1:36" ht="15.75" thickBot="1" x14ac:dyDescent="0.3">
      <c r="A23" s="87" t="s">
        <v>12</v>
      </c>
      <c r="B23" s="88" t="s">
        <v>440</v>
      </c>
      <c r="C23" s="22" t="s">
        <v>343</v>
      </c>
      <c r="D23" s="174">
        <v>11188</v>
      </c>
      <c r="E23" s="34">
        <f t="shared" si="4"/>
        <v>14544.4</v>
      </c>
      <c r="F23" s="3" t="s">
        <v>266</v>
      </c>
      <c r="G23" s="103" t="s">
        <v>120</v>
      </c>
      <c r="H23" s="104" t="s">
        <v>456</v>
      </c>
      <c r="I23" s="105" t="s">
        <v>390</v>
      </c>
      <c r="J23" s="187">
        <f>$E$117</f>
        <v>3225</v>
      </c>
      <c r="K23" s="78"/>
      <c r="L23" s="79"/>
      <c r="N23" s="103" t="s">
        <v>111</v>
      </c>
      <c r="O23" s="104" t="s">
        <v>112</v>
      </c>
      <c r="P23" s="105" t="s">
        <v>391</v>
      </c>
      <c r="Q23" s="187">
        <f t="shared" si="5"/>
        <v>5267</v>
      </c>
      <c r="R23" s="80"/>
      <c r="S23" s="103" t="s">
        <v>113</v>
      </c>
      <c r="T23" s="104" t="s">
        <v>114</v>
      </c>
      <c r="U23" s="105" t="s">
        <v>392</v>
      </c>
      <c r="V23" s="187">
        <f>$E$120</f>
        <v>690</v>
      </c>
      <c r="W23" s="80"/>
      <c r="X23" s="100" t="s">
        <v>115</v>
      </c>
      <c r="Y23" s="101" t="s">
        <v>116</v>
      </c>
      <c r="Z23" s="102" t="s">
        <v>393</v>
      </c>
      <c r="AA23" s="151">
        <f>$E$122</f>
        <v>1003</v>
      </c>
      <c r="AB23" s="80"/>
      <c r="AJ23" s="3"/>
    </row>
    <row r="24" spans="1:36" s="9" customFormat="1" ht="21" customHeight="1" thickBot="1" x14ac:dyDescent="0.3">
      <c r="A24" s="209" t="s">
        <v>121</v>
      </c>
      <c r="B24" s="210"/>
      <c r="C24" s="210"/>
      <c r="D24" s="210"/>
      <c r="E24" s="210"/>
      <c r="F24" s="3"/>
      <c r="G24" s="246" t="s">
        <v>106</v>
      </c>
      <c r="H24" s="247"/>
      <c r="I24" s="247"/>
      <c r="J24" s="248"/>
      <c r="K24" s="78"/>
      <c r="L24" s="79"/>
      <c r="N24" s="246" t="s">
        <v>107</v>
      </c>
      <c r="O24" s="247"/>
      <c r="P24" s="247"/>
      <c r="Q24" s="248"/>
      <c r="R24" s="67"/>
      <c r="S24" s="246" t="s">
        <v>108</v>
      </c>
      <c r="T24" s="247"/>
      <c r="U24" s="247"/>
      <c r="V24" s="248"/>
      <c r="W24" s="67"/>
      <c r="X24" s="246" t="s">
        <v>109</v>
      </c>
      <c r="Y24" s="247"/>
      <c r="Z24" s="247"/>
      <c r="AA24" s="248"/>
      <c r="AB24" s="67"/>
      <c r="AE24" s="71"/>
      <c r="AF24" s="150"/>
    </row>
    <row r="25" spans="1:36" x14ac:dyDescent="0.25">
      <c r="A25" s="72" t="s">
        <v>13</v>
      </c>
      <c r="B25" s="73" t="s">
        <v>435</v>
      </c>
      <c r="C25" s="12" t="s">
        <v>339</v>
      </c>
      <c r="D25" s="173">
        <v>8870</v>
      </c>
      <c r="E25" s="32">
        <f t="shared" ref="E25:E29" si="6">D25*$E$2</f>
        <v>11531</v>
      </c>
      <c r="F25" s="3" t="s">
        <v>267</v>
      </c>
      <c r="G25" s="75" t="s">
        <v>110</v>
      </c>
      <c r="H25" s="73" t="s">
        <v>452</v>
      </c>
      <c r="I25" s="76" t="s">
        <v>386</v>
      </c>
      <c r="J25" s="14">
        <f>$E$113</f>
        <v>1874</v>
      </c>
      <c r="K25" s="78"/>
      <c r="L25" s="79"/>
      <c r="N25" s="75" t="s">
        <v>122</v>
      </c>
      <c r="O25" s="73" t="s">
        <v>123</v>
      </c>
      <c r="P25" s="76" t="s">
        <v>391</v>
      </c>
      <c r="Q25" s="14">
        <f>$E$119</f>
        <v>4334</v>
      </c>
      <c r="R25" s="80"/>
      <c r="S25" s="75" t="s">
        <v>124</v>
      </c>
      <c r="T25" s="73" t="s">
        <v>125</v>
      </c>
      <c r="U25" s="76" t="s">
        <v>392</v>
      </c>
      <c r="V25" s="14">
        <f>$E$121</f>
        <v>656</v>
      </c>
      <c r="W25" s="80"/>
      <c r="X25" s="107" t="s">
        <v>115</v>
      </c>
      <c r="Y25" s="108" t="s">
        <v>116</v>
      </c>
      <c r="Z25" s="109" t="s">
        <v>393</v>
      </c>
      <c r="AA25" s="40">
        <f>$E$122</f>
        <v>1003</v>
      </c>
      <c r="AB25" s="80"/>
      <c r="AJ25" s="3"/>
    </row>
    <row r="26" spans="1:36" x14ac:dyDescent="0.25">
      <c r="A26" s="81" t="s">
        <v>14</v>
      </c>
      <c r="B26" s="82" t="s">
        <v>436</v>
      </c>
      <c r="C26" s="17" t="s">
        <v>340</v>
      </c>
      <c r="D26" s="172">
        <v>9205</v>
      </c>
      <c r="E26" s="33">
        <f t="shared" si="6"/>
        <v>11966.5</v>
      </c>
      <c r="F26" s="3" t="s">
        <v>268</v>
      </c>
      <c r="G26" s="84" t="s">
        <v>117</v>
      </c>
      <c r="H26" s="82" t="s">
        <v>453</v>
      </c>
      <c r="I26" s="85" t="s">
        <v>387</v>
      </c>
      <c r="J26" s="19">
        <f>$E$114</f>
        <v>2209</v>
      </c>
      <c r="K26" s="78"/>
      <c r="L26" s="79"/>
      <c r="N26" s="84" t="s">
        <v>122</v>
      </c>
      <c r="O26" s="82" t="s">
        <v>123</v>
      </c>
      <c r="P26" s="85" t="s">
        <v>391</v>
      </c>
      <c r="Q26" s="19">
        <f t="shared" ref="Q26:Q29" si="7">$E$119</f>
        <v>4334</v>
      </c>
      <c r="R26" s="80"/>
      <c r="S26" s="84" t="s">
        <v>124</v>
      </c>
      <c r="T26" s="82" t="s">
        <v>125</v>
      </c>
      <c r="U26" s="85" t="s">
        <v>392</v>
      </c>
      <c r="V26" s="19">
        <f>$E$121</f>
        <v>656</v>
      </c>
      <c r="W26" s="80"/>
      <c r="X26" s="84" t="s">
        <v>115</v>
      </c>
      <c r="Y26" s="82" t="s">
        <v>116</v>
      </c>
      <c r="Z26" s="85" t="s">
        <v>393</v>
      </c>
      <c r="AA26" s="19">
        <f>$E$122</f>
        <v>1003</v>
      </c>
      <c r="AB26" s="80"/>
      <c r="AJ26" s="3"/>
    </row>
    <row r="27" spans="1:36" x14ac:dyDescent="0.25">
      <c r="A27" s="81" t="s">
        <v>15</v>
      </c>
      <c r="B27" s="82" t="s">
        <v>438</v>
      </c>
      <c r="C27" s="17" t="s">
        <v>341</v>
      </c>
      <c r="D27" s="172">
        <v>9547</v>
      </c>
      <c r="E27" s="33">
        <f t="shared" si="6"/>
        <v>12411.1</v>
      </c>
      <c r="F27" s="3" t="s">
        <v>269</v>
      </c>
      <c r="G27" s="84" t="s">
        <v>118</v>
      </c>
      <c r="H27" s="82" t="s">
        <v>454</v>
      </c>
      <c r="I27" s="85" t="s">
        <v>388</v>
      </c>
      <c r="J27" s="19">
        <f>$E$115</f>
        <v>2551</v>
      </c>
      <c r="K27" s="78"/>
      <c r="L27" s="79"/>
      <c r="N27" s="84" t="s">
        <v>122</v>
      </c>
      <c r="O27" s="82" t="s">
        <v>123</v>
      </c>
      <c r="P27" s="85" t="s">
        <v>391</v>
      </c>
      <c r="Q27" s="19">
        <f t="shared" si="7"/>
        <v>4334</v>
      </c>
      <c r="R27" s="80"/>
      <c r="S27" s="84" t="s">
        <v>124</v>
      </c>
      <c r="T27" s="82" t="s">
        <v>125</v>
      </c>
      <c r="U27" s="85" t="s">
        <v>392</v>
      </c>
      <c r="V27" s="19">
        <f>$E$121</f>
        <v>656</v>
      </c>
      <c r="W27" s="80"/>
      <c r="X27" s="84" t="s">
        <v>115</v>
      </c>
      <c r="Y27" s="82" t="s">
        <v>116</v>
      </c>
      <c r="Z27" s="85" t="s">
        <v>393</v>
      </c>
      <c r="AA27" s="19">
        <f>$E$122</f>
        <v>1003</v>
      </c>
      <c r="AB27" s="80"/>
      <c r="AJ27" s="3"/>
    </row>
    <row r="28" spans="1:36" x14ac:dyDescent="0.25">
      <c r="A28" s="81" t="s">
        <v>16</v>
      </c>
      <c r="B28" s="82" t="s">
        <v>439</v>
      </c>
      <c r="C28" s="17" t="s">
        <v>342</v>
      </c>
      <c r="D28" s="172">
        <v>9883</v>
      </c>
      <c r="E28" s="33">
        <f t="shared" si="6"/>
        <v>12847.9</v>
      </c>
      <c r="F28" s="3" t="s">
        <v>270</v>
      </c>
      <c r="G28" s="84" t="s">
        <v>119</v>
      </c>
      <c r="H28" s="82" t="s">
        <v>455</v>
      </c>
      <c r="I28" s="85" t="s">
        <v>389</v>
      </c>
      <c r="J28" s="19">
        <f>$E$116</f>
        <v>2887</v>
      </c>
      <c r="K28" s="78"/>
      <c r="L28" s="79"/>
      <c r="N28" s="84" t="s">
        <v>122</v>
      </c>
      <c r="O28" s="82" t="s">
        <v>123</v>
      </c>
      <c r="P28" s="85" t="s">
        <v>391</v>
      </c>
      <c r="Q28" s="19">
        <f t="shared" si="7"/>
        <v>4334</v>
      </c>
      <c r="R28" s="80"/>
      <c r="S28" s="84" t="s">
        <v>124</v>
      </c>
      <c r="T28" s="82" t="s">
        <v>125</v>
      </c>
      <c r="U28" s="85" t="s">
        <v>392</v>
      </c>
      <c r="V28" s="19">
        <f>$E$121</f>
        <v>656</v>
      </c>
      <c r="W28" s="80"/>
      <c r="X28" s="84" t="s">
        <v>115</v>
      </c>
      <c r="Y28" s="82" t="s">
        <v>116</v>
      </c>
      <c r="Z28" s="85" t="s">
        <v>393</v>
      </c>
      <c r="AA28" s="19">
        <f>$E$122</f>
        <v>1003</v>
      </c>
      <c r="AB28" s="80"/>
      <c r="AJ28" s="3"/>
    </row>
    <row r="29" spans="1:36" ht="15.75" thickBot="1" x14ac:dyDescent="0.3">
      <c r="A29" s="87" t="s">
        <v>17</v>
      </c>
      <c r="B29" s="88" t="s">
        <v>440</v>
      </c>
      <c r="C29" s="22" t="s">
        <v>343</v>
      </c>
      <c r="D29" s="174">
        <v>10221</v>
      </c>
      <c r="E29" s="34">
        <f t="shared" si="6"/>
        <v>13287.300000000001</v>
      </c>
      <c r="F29" s="3" t="s">
        <v>271</v>
      </c>
      <c r="G29" s="89" t="s">
        <v>120</v>
      </c>
      <c r="H29" s="88" t="s">
        <v>456</v>
      </c>
      <c r="I29" s="90" t="s">
        <v>390</v>
      </c>
      <c r="J29" s="24">
        <f>$E$117</f>
        <v>3225</v>
      </c>
      <c r="K29" s="78"/>
      <c r="L29" s="79"/>
      <c r="N29" s="89" t="s">
        <v>122</v>
      </c>
      <c r="O29" s="88" t="s">
        <v>123</v>
      </c>
      <c r="P29" s="90" t="s">
        <v>391</v>
      </c>
      <c r="Q29" s="24">
        <f t="shared" si="7"/>
        <v>4334</v>
      </c>
      <c r="R29" s="80"/>
      <c r="S29" s="89" t="s">
        <v>124</v>
      </c>
      <c r="T29" s="88" t="s">
        <v>125</v>
      </c>
      <c r="U29" s="90" t="s">
        <v>392</v>
      </c>
      <c r="V29" s="24">
        <f>$E$121</f>
        <v>656</v>
      </c>
      <c r="W29" s="80"/>
      <c r="X29" s="110" t="s">
        <v>115</v>
      </c>
      <c r="Y29" s="111" t="s">
        <v>116</v>
      </c>
      <c r="Z29" s="112" t="s">
        <v>393</v>
      </c>
      <c r="AA29" s="41">
        <f>$E$122</f>
        <v>1003</v>
      </c>
      <c r="AB29" s="80"/>
      <c r="AJ29" s="3"/>
    </row>
    <row r="30" spans="1:36" s="9" customFormat="1" ht="21" customHeight="1" thickBot="1" x14ac:dyDescent="0.3">
      <c r="A30" s="209" t="s">
        <v>126</v>
      </c>
      <c r="B30" s="210"/>
      <c r="C30" s="210"/>
      <c r="D30" s="210"/>
      <c r="E30" s="211"/>
      <c r="F30" s="3"/>
      <c r="G30" s="246" t="s">
        <v>106</v>
      </c>
      <c r="H30" s="247"/>
      <c r="I30" s="247"/>
      <c r="J30" s="248"/>
      <c r="K30" s="78"/>
      <c r="L30" s="79"/>
      <c r="M30" s="113"/>
      <c r="N30" s="249"/>
      <c r="O30" s="249"/>
      <c r="P30" s="249"/>
      <c r="Q30" s="249"/>
      <c r="R30" s="67"/>
      <c r="S30" s="249"/>
      <c r="T30" s="249"/>
      <c r="U30" s="249"/>
      <c r="V30" s="249"/>
      <c r="W30" s="67"/>
      <c r="X30" s="246" t="s">
        <v>109</v>
      </c>
      <c r="Y30" s="247"/>
      <c r="Z30" s="247"/>
      <c r="AA30" s="248"/>
      <c r="AB30" s="67"/>
      <c r="AE30" s="71"/>
      <c r="AF30" s="150"/>
    </row>
    <row r="31" spans="1:36" x14ac:dyDescent="0.25">
      <c r="A31" s="72" t="s">
        <v>18</v>
      </c>
      <c r="B31" s="73" t="s">
        <v>435</v>
      </c>
      <c r="C31" s="12" t="s">
        <v>339</v>
      </c>
      <c r="D31" s="173">
        <f>E113+E122*4</f>
        <v>5886</v>
      </c>
      <c r="E31" s="32">
        <f t="shared" ref="E31:E33" si="8">D31*$E$2</f>
        <v>7651.8</v>
      </c>
      <c r="F31" s="3" t="s">
        <v>272</v>
      </c>
      <c r="G31" s="75" t="s">
        <v>110</v>
      </c>
      <c r="H31" s="73" t="s">
        <v>452</v>
      </c>
      <c r="I31" s="76" t="s">
        <v>386</v>
      </c>
      <c r="J31" s="14">
        <f>$E$113</f>
        <v>1874</v>
      </c>
      <c r="K31" s="78"/>
      <c r="L31" s="79"/>
      <c r="M31" s="63"/>
      <c r="N31" s="114"/>
      <c r="O31" s="63"/>
      <c r="P31" s="114"/>
      <c r="Q31" s="161"/>
      <c r="R31" s="80"/>
      <c r="S31" s="114"/>
      <c r="T31" s="63"/>
      <c r="U31" s="114"/>
      <c r="V31" s="161"/>
      <c r="W31" s="80"/>
      <c r="X31" s="107" t="s">
        <v>115</v>
      </c>
      <c r="Y31" s="108" t="s">
        <v>116</v>
      </c>
      <c r="Z31" s="109" t="s">
        <v>393</v>
      </c>
      <c r="AA31" s="40">
        <f>$E$122</f>
        <v>1003</v>
      </c>
      <c r="AB31" s="80"/>
      <c r="AJ31" s="3"/>
    </row>
    <row r="32" spans="1:36" x14ac:dyDescent="0.25">
      <c r="A32" s="81" t="s">
        <v>19</v>
      </c>
      <c r="B32" s="82" t="s">
        <v>436</v>
      </c>
      <c r="C32" s="17" t="s">
        <v>340</v>
      </c>
      <c r="D32" s="172">
        <f>E114+E122*4</f>
        <v>6221</v>
      </c>
      <c r="E32" s="33">
        <f t="shared" si="8"/>
        <v>8087.3</v>
      </c>
      <c r="F32" s="3" t="s">
        <v>273</v>
      </c>
      <c r="G32" s="84" t="s">
        <v>117</v>
      </c>
      <c r="H32" s="82" t="s">
        <v>453</v>
      </c>
      <c r="I32" s="85" t="s">
        <v>387</v>
      </c>
      <c r="J32" s="19">
        <f>$E$114</f>
        <v>2209</v>
      </c>
      <c r="K32" s="78"/>
      <c r="L32" s="79"/>
      <c r="M32" s="63"/>
      <c r="N32" s="114"/>
      <c r="O32" s="63"/>
      <c r="P32" s="114"/>
      <c r="Q32" s="161"/>
      <c r="R32" s="80"/>
      <c r="S32" s="114"/>
      <c r="T32" s="63"/>
      <c r="U32" s="114"/>
      <c r="V32" s="161"/>
      <c r="W32" s="80"/>
      <c r="X32" s="84" t="s">
        <v>115</v>
      </c>
      <c r="Y32" s="82" t="s">
        <v>116</v>
      </c>
      <c r="Z32" s="85" t="s">
        <v>393</v>
      </c>
      <c r="AA32" s="19">
        <f>$E$122</f>
        <v>1003</v>
      </c>
      <c r="AB32" s="80"/>
      <c r="AJ32" s="3"/>
    </row>
    <row r="33" spans="1:36" ht="15.75" thickBot="1" x14ac:dyDescent="0.3">
      <c r="A33" s="87" t="s">
        <v>20</v>
      </c>
      <c r="B33" s="88" t="s">
        <v>438</v>
      </c>
      <c r="C33" s="22" t="s">
        <v>341</v>
      </c>
      <c r="D33" s="174">
        <f>E115+E122*4</f>
        <v>6563</v>
      </c>
      <c r="E33" s="34">
        <f t="shared" si="8"/>
        <v>8531.9</v>
      </c>
      <c r="F33" s="3" t="s">
        <v>274</v>
      </c>
      <c r="G33" s="89" t="s">
        <v>118</v>
      </c>
      <c r="H33" s="88" t="s">
        <v>454</v>
      </c>
      <c r="I33" s="90" t="s">
        <v>388</v>
      </c>
      <c r="J33" s="24">
        <f>$E$115</f>
        <v>2551</v>
      </c>
      <c r="K33" s="78"/>
      <c r="L33" s="79"/>
      <c r="M33" s="63"/>
      <c r="N33" s="114"/>
      <c r="O33" s="63"/>
      <c r="P33" s="114"/>
      <c r="Q33" s="161"/>
      <c r="R33" s="80"/>
      <c r="S33" s="114"/>
      <c r="T33" s="63"/>
      <c r="U33" s="114"/>
      <c r="V33" s="161"/>
      <c r="W33" s="80"/>
      <c r="X33" s="84" t="s">
        <v>115</v>
      </c>
      <c r="Y33" s="82" t="s">
        <v>116</v>
      </c>
      <c r="Z33" s="85" t="s">
        <v>393</v>
      </c>
      <c r="AA33" s="19">
        <f>$E$122</f>
        <v>1003</v>
      </c>
      <c r="AB33" s="80"/>
      <c r="AJ33" s="3"/>
    </row>
    <row r="34" spans="1:36" hidden="1" x14ac:dyDescent="0.25">
      <c r="A34" s="92"/>
      <c r="B34" s="63"/>
      <c r="F34" s="3" t="e">
        <v>#N/A</v>
      </c>
      <c r="K34" s="78"/>
      <c r="L34" s="79"/>
      <c r="AB34" s="63"/>
      <c r="AJ34" s="3"/>
    </row>
    <row r="35" spans="1:36" ht="15.75" thickBot="1" x14ac:dyDescent="0.3">
      <c r="K35" s="78"/>
      <c r="L35" s="79"/>
      <c r="AB35" s="63"/>
      <c r="AJ35" s="3"/>
    </row>
    <row r="36" spans="1:36" s="9" customFormat="1" ht="21" customHeight="1" thickBot="1" x14ac:dyDescent="0.3">
      <c r="A36" s="215" t="s">
        <v>105</v>
      </c>
      <c r="B36" s="216"/>
      <c r="C36" s="216"/>
      <c r="D36" s="216"/>
      <c r="E36" s="217"/>
      <c r="F36" s="3"/>
      <c r="G36" s="246" t="s">
        <v>106</v>
      </c>
      <c r="H36" s="247"/>
      <c r="I36" s="247"/>
      <c r="J36" s="248"/>
      <c r="K36" s="78"/>
      <c r="L36" s="79"/>
      <c r="N36" s="246" t="s">
        <v>107</v>
      </c>
      <c r="O36" s="247"/>
      <c r="P36" s="247"/>
      <c r="Q36" s="248"/>
      <c r="R36" s="67"/>
      <c r="S36" s="246" t="s">
        <v>108</v>
      </c>
      <c r="T36" s="247"/>
      <c r="U36" s="247"/>
      <c r="V36" s="248"/>
      <c r="W36" s="67"/>
      <c r="X36" s="246" t="s">
        <v>109</v>
      </c>
      <c r="Y36" s="247"/>
      <c r="Z36" s="247"/>
      <c r="AA36" s="248"/>
      <c r="AB36" s="67"/>
      <c r="AC36" s="246" t="s">
        <v>127</v>
      </c>
      <c r="AD36" s="247"/>
      <c r="AE36" s="247"/>
      <c r="AF36" s="248"/>
    </row>
    <row r="37" spans="1:36" s="39" customFormat="1" x14ac:dyDescent="0.25">
      <c r="A37" s="115" t="s">
        <v>21</v>
      </c>
      <c r="B37" s="116" t="s">
        <v>435</v>
      </c>
      <c r="C37" s="37" t="s">
        <v>339</v>
      </c>
      <c r="D37" s="175">
        <v>12178</v>
      </c>
      <c r="E37" s="38">
        <f t="shared" ref="E37:E41" si="9">D37*$E$2</f>
        <v>15831.4</v>
      </c>
      <c r="F37" s="3" t="s">
        <v>275</v>
      </c>
      <c r="G37" s="117" t="s">
        <v>110</v>
      </c>
      <c r="H37" s="118" t="s">
        <v>452</v>
      </c>
      <c r="I37" s="119" t="s">
        <v>386</v>
      </c>
      <c r="J37" s="188">
        <f>$E$113</f>
        <v>1874</v>
      </c>
      <c r="K37" s="78"/>
      <c r="L37" s="79"/>
      <c r="N37" s="117" t="s">
        <v>111</v>
      </c>
      <c r="O37" s="118" t="s">
        <v>112</v>
      </c>
      <c r="P37" s="119" t="s">
        <v>391</v>
      </c>
      <c r="Q37" s="188">
        <f>$E$118</f>
        <v>5267</v>
      </c>
      <c r="R37" s="120"/>
      <c r="S37" s="117" t="s">
        <v>113</v>
      </c>
      <c r="T37" s="118" t="s">
        <v>114</v>
      </c>
      <c r="U37" s="119" t="s">
        <v>392</v>
      </c>
      <c r="V37" s="188">
        <f>$E$120</f>
        <v>690</v>
      </c>
      <c r="W37" s="120"/>
      <c r="X37" s="115" t="s">
        <v>128</v>
      </c>
      <c r="Y37" s="121" t="s">
        <v>461</v>
      </c>
      <c r="Z37" s="122" t="s">
        <v>401</v>
      </c>
      <c r="AA37" s="152">
        <f>$E$137</f>
        <v>2881</v>
      </c>
      <c r="AB37" s="120"/>
      <c r="AC37" s="123" t="s">
        <v>129</v>
      </c>
      <c r="AD37" s="121" t="s">
        <v>463</v>
      </c>
      <c r="AE37" s="122" t="s">
        <v>402</v>
      </c>
      <c r="AF37" s="152">
        <f>$E$139</f>
        <v>1466</v>
      </c>
    </row>
    <row r="38" spans="1:36" x14ac:dyDescent="0.25">
      <c r="A38" s="81" t="s">
        <v>22</v>
      </c>
      <c r="B38" s="82" t="s">
        <v>436</v>
      </c>
      <c r="C38" s="17" t="s">
        <v>340</v>
      </c>
      <c r="D38" s="172">
        <v>12513</v>
      </c>
      <c r="E38" s="33">
        <f t="shared" si="9"/>
        <v>16266.900000000001</v>
      </c>
      <c r="F38" s="3" t="s">
        <v>276</v>
      </c>
      <c r="G38" s="84" t="s">
        <v>117</v>
      </c>
      <c r="H38" s="82" t="s">
        <v>453</v>
      </c>
      <c r="I38" s="85" t="s">
        <v>387</v>
      </c>
      <c r="J38" s="19">
        <f>$E$114</f>
        <v>2209</v>
      </c>
      <c r="K38" s="78"/>
      <c r="L38" s="79"/>
      <c r="N38" s="84" t="s">
        <v>111</v>
      </c>
      <c r="O38" s="82" t="s">
        <v>112</v>
      </c>
      <c r="P38" s="85" t="s">
        <v>391</v>
      </c>
      <c r="Q38" s="19">
        <f t="shared" ref="Q38:Q41" si="10">$E$118</f>
        <v>5267</v>
      </c>
      <c r="R38" s="80"/>
      <c r="S38" s="84" t="s">
        <v>113</v>
      </c>
      <c r="T38" s="82" t="s">
        <v>114</v>
      </c>
      <c r="U38" s="85" t="s">
        <v>392</v>
      </c>
      <c r="V38" s="19">
        <f>$E$120</f>
        <v>690</v>
      </c>
      <c r="W38" s="80"/>
      <c r="X38" s="84" t="s">
        <v>128</v>
      </c>
      <c r="Y38" s="82" t="s">
        <v>461</v>
      </c>
      <c r="Z38" s="85" t="s">
        <v>401</v>
      </c>
      <c r="AA38" s="19">
        <f>$E$137</f>
        <v>2881</v>
      </c>
      <c r="AB38" s="80"/>
      <c r="AC38" s="84" t="s">
        <v>129</v>
      </c>
      <c r="AD38" s="82" t="s">
        <v>463</v>
      </c>
      <c r="AE38" s="85" t="s">
        <v>402</v>
      </c>
      <c r="AF38" s="19">
        <f>$E$139</f>
        <v>1466</v>
      </c>
      <c r="AJ38" s="3"/>
    </row>
    <row r="39" spans="1:36" x14ac:dyDescent="0.25">
      <c r="A39" s="81" t="s">
        <v>23</v>
      </c>
      <c r="B39" s="82" t="s">
        <v>438</v>
      </c>
      <c r="C39" s="17" t="s">
        <v>341</v>
      </c>
      <c r="D39" s="172">
        <v>12855</v>
      </c>
      <c r="E39" s="33">
        <f t="shared" si="9"/>
        <v>16711.5</v>
      </c>
      <c r="F39" s="3" t="s">
        <v>277</v>
      </c>
      <c r="G39" s="84" t="s">
        <v>118</v>
      </c>
      <c r="H39" s="82" t="s">
        <v>454</v>
      </c>
      <c r="I39" s="85" t="s">
        <v>388</v>
      </c>
      <c r="J39" s="19">
        <f>$E$115</f>
        <v>2551</v>
      </c>
      <c r="K39" s="78"/>
      <c r="L39" s="79"/>
      <c r="N39" s="84" t="s">
        <v>111</v>
      </c>
      <c r="O39" s="82" t="s">
        <v>112</v>
      </c>
      <c r="P39" s="85" t="s">
        <v>391</v>
      </c>
      <c r="Q39" s="19">
        <f t="shared" si="10"/>
        <v>5267</v>
      </c>
      <c r="R39" s="80"/>
      <c r="S39" s="84" t="s">
        <v>113</v>
      </c>
      <c r="T39" s="82" t="s">
        <v>114</v>
      </c>
      <c r="U39" s="85" t="s">
        <v>392</v>
      </c>
      <c r="V39" s="19">
        <f>$E$120</f>
        <v>690</v>
      </c>
      <c r="W39" s="80"/>
      <c r="X39" s="84" t="s">
        <v>128</v>
      </c>
      <c r="Y39" s="82" t="s">
        <v>461</v>
      </c>
      <c r="Z39" s="85" t="s">
        <v>401</v>
      </c>
      <c r="AA39" s="19">
        <f>$E$137</f>
        <v>2881</v>
      </c>
      <c r="AB39" s="80"/>
      <c r="AC39" s="84" t="s">
        <v>129</v>
      </c>
      <c r="AD39" s="82" t="s">
        <v>463</v>
      </c>
      <c r="AE39" s="85" t="s">
        <v>402</v>
      </c>
      <c r="AF39" s="19">
        <f>$E$139</f>
        <v>1466</v>
      </c>
      <c r="AJ39" s="3"/>
    </row>
    <row r="40" spans="1:36" x14ac:dyDescent="0.25">
      <c r="A40" s="81" t="s">
        <v>24</v>
      </c>
      <c r="B40" s="82" t="s">
        <v>439</v>
      </c>
      <c r="C40" s="17" t="s">
        <v>342</v>
      </c>
      <c r="D40" s="172">
        <v>13191</v>
      </c>
      <c r="E40" s="33">
        <f t="shared" si="9"/>
        <v>17148.3</v>
      </c>
      <c r="F40" s="3" t="s">
        <v>278</v>
      </c>
      <c r="G40" s="84" t="s">
        <v>119</v>
      </c>
      <c r="H40" s="82" t="s">
        <v>455</v>
      </c>
      <c r="I40" s="85" t="s">
        <v>389</v>
      </c>
      <c r="J40" s="19">
        <f>$E$116</f>
        <v>2887</v>
      </c>
      <c r="K40" s="78"/>
      <c r="L40" s="79"/>
      <c r="N40" s="84" t="s">
        <v>111</v>
      </c>
      <c r="O40" s="82" t="s">
        <v>112</v>
      </c>
      <c r="P40" s="85" t="s">
        <v>391</v>
      </c>
      <c r="Q40" s="19">
        <f t="shared" si="10"/>
        <v>5267</v>
      </c>
      <c r="R40" s="80"/>
      <c r="S40" s="84" t="s">
        <v>113</v>
      </c>
      <c r="T40" s="82" t="s">
        <v>114</v>
      </c>
      <c r="U40" s="85" t="s">
        <v>392</v>
      </c>
      <c r="V40" s="19">
        <f>$E$120</f>
        <v>690</v>
      </c>
      <c r="W40" s="80"/>
      <c r="X40" s="84" t="s">
        <v>128</v>
      </c>
      <c r="Y40" s="82" t="s">
        <v>461</v>
      </c>
      <c r="Z40" s="85" t="s">
        <v>401</v>
      </c>
      <c r="AA40" s="19">
        <f>$E$137</f>
        <v>2881</v>
      </c>
      <c r="AB40" s="80"/>
      <c r="AC40" s="84" t="s">
        <v>129</v>
      </c>
      <c r="AD40" s="82" t="s">
        <v>463</v>
      </c>
      <c r="AE40" s="85" t="s">
        <v>402</v>
      </c>
      <c r="AF40" s="19">
        <f>$E$139</f>
        <v>1466</v>
      </c>
      <c r="AJ40" s="3"/>
    </row>
    <row r="41" spans="1:36" ht="15.75" thickBot="1" x14ac:dyDescent="0.3">
      <c r="A41" s="87" t="s">
        <v>25</v>
      </c>
      <c r="B41" s="88" t="s">
        <v>440</v>
      </c>
      <c r="C41" s="22" t="s">
        <v>343</v>
      </c>
      <c r="D41" s="174">
        <v>13529</v>
      </c>
      <c r="E41" s="34">
        <f t="shared" si="9"/>
        <v>17587.7</v>
      </c>
      <c r="F41" s="3" t="s">
        <v>279</v>
      </c>
      <c r="G41" s="103" t="s">
        <v>120</v>
      </c>
      <c r="H41" s="104" t="s">
        <v>456</v>
      </c>
      <c r="I41" s="105" t="s">
        <v>390</v>
      </c>
      <c r="J41" s="187">
        <f>$E$117</f>
        <v>3225</v>
      </c>
      <c r="K41" s="78"/>
      <c r="L41" s="79"/>
      <c r="N41" s="103" t="s">
        <v>111</v>
      </c>
      <c r="O41" s="104" t="s">
        <v>112</v>
      </c>
      <c r="P41" s="105" t="s">
        <v>391</v>
      </c>
      <c r="Q41" s="187">
        <f t="shared" si="10"/>
        <v>5267</v>
      </c>
      <c r="R41" s="80"/>
      <c r="S41" s="103" t="s">
        <v>113</v>
      </c>
      <c r="T41" s="104" t="s">
        <v>114</v>
      </c>
      <c r="U41" s="105" t="s">
        <v>392</v>
      </c>
      <c r="V41" s="187">
        <f>$E$120</f>
        <v>690</v>
      </c>
      <c r="W41" s="80"/>
      <c r="X41" s="110" t="s">
        <v>128</v>
      </c>
      <c r="Y41" s="101" t="s">
        <v>461</v>
      </c>
      <c r="Z41" s="102" t="s">
        <v>401</v>
      </c>
      <c r="AA41" s="151">
        <f>$E$137</f>
        <v>2881</v>
      </c>
      <c r="AB41" s="80"/>
      <c r="AC41" s="100" t="s">
        <v>129</v>
      </c>
      <c r="AD41" s="82" t="s">
        <v>463</v>
      </c>
      <c r="AE41" s="102" t="s">
        <v>402</v>
      </c>
      <c r="AF41" s="151">
        <f>$E$139</f>
        <v>1466</v>
      </c>
      <c r="AJ41" s="3"/>
    </row>
    <row r="42" spans="1:36" s="9" customFormat="1" ht="21" customHeight="1" thickBot="1" x14ac:dyDescent="0.3">
      <c r="A42" s="209" t="s">
        <v>121</v>
      </c>
      <c r="B42" s="210"/>
      <c r="C42" s="210"/>
      <c r="D42" s="210"/>
      <c r="E42" s="210"/>
      <c r="F42" s="3"/>
      <c r="G42" s="246" t="s">
        <v>106</v>
      </c>
      <c r="H42" s="247"/>
      <c r="I42" s="247"/>
      <c r="J42" s="248"/>
      <c r="K42" s="78"/>
      <c r="L42" s="79"/>
      <c r="N42" s="246" t="s">
        <v>107</v>
      </c>
      <c r="O42" s="247"/>
      <c r="P42" s="247"/>
      <c r="Q42" s="248"/>
      <c r="R42" s="67"/>
      <c r="S42" s="246" t="s">
        <v>108</v>
      </c>
      <c r="T42" s="247"/>
      <c r="U42" s="247"/>
      <c r="V42" s="248"/>
      <c r="W42" s="67"/>
      <c r="X42" s="246" t="s">
        <v>109</v>
      </c>
      <c r="Y42" s="247"/>
      <c r="Z42" s="247"/>
      <c r="AA42" s="248"/>
      <c r="AB42" s="67"/>
      <c r="AC42" s="246" t="s">
        <v>127</v>
      </c>
      <c r="AD42" s="247"/>
      <c r="AE42" s="247"/>
      <c r="AF42" s="248"/>
    </row>
    <row r="43" spans="1:36" x14ac:dyDescent="0.25">
      <c r="A43" s="72" t="s">
        <v>26</v>
      </c>
      <c r="B43" s="73" t="s">
        <v>435</v>
      </c>
      <c r="C43" s="12" t="s">
        <v>339</v>
      </c>
      <c r="D43" s="173">
        <v>11211</v>
      </c>
      <c r="E43" s="32">
        <f t="shared" ref="E43:E47" si="11">D43*$E$2</f>
        <v>14574.300000000001</v>
      </c>
      <c r="F43" s="3" t="s">
        <v>282</v>
      </c>
      <c r="G43" s="75" t="s">
        <v>110</v>
      </c>
      <c r="H43" s="73" t="s">
        <v>452</v>
      </c>
      <c r="I43" s="99" t="s">
        <v>386</v>
      </c>
      <c r="J43" s="186">
        <f>$E$113</f>
        <v>1874</v>
      </c>
      <c r="K43" s="78"/>
      <c r="L43" s="79"/>
      <c r="N43" s="75" t="s">
        <v>122</v>
      </c>
      <c r="O43" s="73" t="s">
        <v>123</v>
      </c>
      <c r="P43" s="99" t="s">
        <v>391</v>
      </c>
      <c r="Q43" s="14">
        <f>$E$119</f>
        <v>4334</v>
      </c>
      <c r="R43" s="80"/>
      <c r="S43" s="75" t="s">
        <v>124</v>
      </c>
      <c r="T43" s="73" t="s">
        <v>125</v>
      </c>
      <c r="U43" s="99" t="s">
        <v>392</v>
      </c>
      <c r="V43" s="14">
        <f>$E$121</f>
        <v>656</v>
      </c>
      <c r="W43" s="80"/>
      <c r="X43" s="75" t="s">
        <v>128</v>
      </c>
      <c r="Y43" s="101" t="s">
        <v>461</v>
      </c>
      <c r="Z43" s="102" t="s">
        <v>401</v>
      </c>
      <c r="AA43" s="151">
        <f>$E$137</f>
        <v>2881</v>
      </c>
      <c r="AB43" s="80"/>
      <c r="AC43" s="100" t="s">
        <v>129</v>
      </c>
      <c r="AD43" s="101" t="s">
        <v>463</v>
      </c>
      <c r="AE43" s="102" t="s">
        <v>402</v>
      </c>
      <c r="AF43" s="151">
        <f>$E$139</f>
        <v>1466</v>
      </c>
      <c r="AJ43" s="3"/>
    </row>
    <row r="44" spans="1:36" x14ac:dyDescent="0.25">
      <c r="A44" s="81" t="s">
        <v>27</v>
      </c>
      <c r="B44" s="82" t="s">
        <v>436</v>
      </c>
      <c r="C44" s="17" t="s">
        <v>340</v>
      </c>
      <c r="D44" s="172">
        <v>11546</v>
      </c>
      <c r="E44" s="33">
        <f t="shared" si="11"/>
        <v>15009.800000000001</v>
      </c>
      <c r="F44" s="3" t="s">
        <v>280</v>
      </c>
      <c r="G44" s="84" t="s">
        <v>117</v>
      </c>
      <c r="H44" s="82" t="s">
        <v>453</v>
      </c>
      <c r="I44" s="85" t="s">
        <v>387</v>
      </c>
      <c r="J44" s="19">
        <f>$E$114</f>
        <v>2209</v>
      </c>
      <c r="K44" s="78"/>
      <c r="L44" s="79"/>
      <c r="N44" s="84" t="s">
        <v>122</v>
      </c>
      <c r="O44" s="82" t="s">
        <v>123</v>
      </c>
      <c r="P44" s="85" t="s">
        <v>391</v>
      </c>
      <c r="Q44" s="19">
        <f t="shared" ref="Q44:Q47" si="12">$E$119</f>
        <v>4334</v>
      </c>
      <c r="R44" s="80"/>
      <c r="S44" s="84" t="s">
        <v>124</v>
      </c>
      <c r="T44" s="82" t="s">
        <v>125</v>
      </c>
      <c r="U44" s="85" t="s">
        <v>392</v>
      </c>
      <c r="V44" s="19">
        <f>$E$121</f>
        <v>656</v>
      </c>
      <c r="W44" s="80"/>
      <c r="X44" s="84" t="s">
        <v>128</v>
      </c>
      <c r="Y44" s="82" t="s">
        <v>461</v>
      </c>
      <c r="Z44" s="85" t="s">
        <v>401</v>
      </c>
      <c r="AA44" s="19">
        <f>$E$137</f>
        <v>2881</v>
      </c>
      <c r="AB44" s="80"/>
      <c r="AC44" s="84" t="s">
        <v>129</v>
      </c>
      <c r="AD44" s="82" t="s">
        <v>463</v>
      </c>
      <c r="AE44" s="85" t="s">
        <v>402</v>
      </c>
      <c r="AF44" s="19">
        <f>$E$139</f>
        <v>1466</v>
      </c>
      <c r="AJ44" s="3"/>
    </row>
    <row r="45" spans="1:36" x14ac:dyDescent="0.25">
      <c r="A45" s="81" t="s">
        <v>28</v>
      </c>
      <c r="B45" s="82" t="s">
        <v>438</v>
      </c>
      <c r="C45" s="17" t="s">
        <v>341</v>
      </c>
      <c r="D45" s="172">
        <v>11888</v>
      </c>
      <c r="E45" s="33">
        <f t="shared" si="11"/>
        <v>15454.4</v>
      </c>
      <c r="F45" s="3" t="s">
        <v>281</v>
      </c>
      <c r="G45" s="84" t="s">
        <v>118</v>
      </c>
      <c r="H45" s="82" t="s">
        <v>454</v>
      </c>
      <c r="I45" s="85" t="s">
        <v>388</v>
      </c>
      <c r="J45" s="19">
        <f>$E$115</f>
        <v>2551</v>
      </c>
      <c r="K45" s="78"/>
      <c r="L45" s="79"/>
      <c r="N45" s="84" t="s">
        <v>122</v>
      </c>
      <c r="O45" s="82" t="s">
        <v>123</v>
      </c>
      <c r="P45" s="85" t="s">
        <v>391</v>
      </c>
      <c r="Q45" s="19">
        <f t="shared" si="12"/>
        <v>4334</v>
      </c>
      <c r="R45" s="80"/>
      <c r="S45" s="84" t="s">
        <v>124</v>
      </c>
      <c r="T45" s="82" t="s">
        <v>125</v>
      </c>
      <c r="U45" s="85" t="s">
        <v>392</v>
      </c>
      <c r="V45" s="19">
        <f>$E$121</f>
        <v>656</v>
      </c>
      <c r="W45" s="80"/>
      <c r="X45" s="84" t="s">
        <v>128</v>
      </c>
      <c r="Y45" s="82" t="s">
        <v>461</v>
      </c>
      <c r="Z45" s="85" t="s">
        <v>401</v>
      </c>
      <c r="AA45" s="19">
        <f>$E$137</f>
        <v>2881</v>
      </c>
      <c r="AB45" s="80"/>
      <c r="AC45" s="84" t="s">
        <v>129</v>
      </c>
      <c r="AD45" s="82" t="s">
        <v>463</v>
      </c>
      <c r="AE45" s="85" t="s">
        <v>402</v>
      </c>
      <c r="AF45" s="19">
        <f>$E$139</f>
        <v>1466</v>
      </c>
      <c r="AJ45" s="3"/>
    </row>
    <row r="46" spans="1:36" x14ac:dyDescent="0.25">
      <c r="A46" s="81" t="s">
        <v>29</v>
      </c>
      <c r="B46" s="82" t="s">
        <v>439</v>
      </c>
      <c r="C46" s="17" t="s">
        <v>342</v>
      </c>
      <c r="D46" s="172">
        <v>12224</v>
      </c>
      <c r="E46" s="33">
        <f t="shared" si="11"/>
        <v>15891.2</v>
      </c>
      <c r="F46" s="3" t="s">
        <v>283</v>
      </c>
      <c r="G46" s="84" t="s">
        <v>119</v>
      </c>
      <c r="H46" s="82" t="s">
        <v>455</v>
      </c>
      <c r="I46" s="85" t="s">
        <v>389</v>
      </c>
      <c r="J46" s="19">
        <f>$E$116</f>
        <v>2887</v>
      </c>
      <c r="K46" s="78"/>
      <c r="L46" s="79"/>
      <c r="N46" s="84" t="s">
        <v>122</v>
      </c>
      <c r="O46" s="82" t="s">
        <v>123</v>
      </c>
      <c r="P46" s="85" t="s">
        <v>391</v>
      </c>
      <c r="Q46" s="19">
        <f t="shared" si="12"/>
        <v>4334</v>
      </c>
      <c r="R46" s="80"/>
      <c r="S46" s="84" t="s">
        <v>124</v>
      </c>
      <c r="T46" s="82" t="s">
        <v>125</v>
      </c>
      <c r="U46" s="85" t="s">
        <v>392</v>
      </c>
      <c r="V46" s="19">
        <f>$E$121</f>
        <v>656</v>
      </c>
      <c r="W46" s="80"/>
      <c r="X46" s="84" t="s">
        <v>128</v>
      </c>
      <c r="Y46" s="82" t="s">
        <v>461</v>
      </c>
      <c r="Z46" s="85" t="s">
        <v>401</v>
      </c>
      <c r="AA46" s="19">
        <f>$E$137</f>
        <v>2881</v>
      </c>
      <c r="AB46" s="80"/>
      <c r="AC46" s="84" t="s">
        <v>129</v>
      </c>
      <c r="AD46" s="82" t="s">
        <v>463</v>
      </c>
      <c r="AE46" s="85" t="s">
        <v>402</v>
      </c>
      <c r="AF46" s="19">
        <f>$E$139</f>
        <v>1466</v>
      </c>
      <c r="AJ46" s="3"/>
    </row>
    <row r="47" spans="1:36" ht="15.75" thickBot="1" x14ac:dyDescent="0.3">
      <c r="A47" s="87" t="s">
        <v>30</v>
      </c>
      <c r="B47" s="88" t="s">
        <v>440</v>
      </c>
      <c r="C47" s="22" t="s">
        <v>343</v>
      </c>
      <c r="D47" s="174">
        <v>12562</v>
      </c>
      <c r="E47" s="34">
        <f t="shared" si="11"/>
        <v>16330.6</v>
      </c>
      <c r="F47" s="3" t="s">
        <v>284</v>
      </c>
      <c r="G47" s="103" t="s">
        <v>120</v>
      </c>
      <c r="H47" s="104" t="s">
        <v>456</v>
      </c>
      <c r="I47" s="105" t="s">
        <v>390</v>
      </c>
      <c r="J47" s="187">
        <f>$E$117</f>
        <v>3225</v>
      </c>
      <c r="K47" s="78"/>
      <c r="L47" s="79"/>
      <c r="N47" s="103" t="s">
        <v>122</v>
      </c>
      <c r="O47" s="104" t="s">
        <v>123</v>
      </c>
      <c r="P47" s="105" t="s">
        <v>391</v>
      </c>
      <c r="Q47" s="187">
        <f t="shared" si="12"/>
        <v>4334</v>
      </c>
      <c r="R47" s="80"/>
      <c r="S47" s="103" t="s">
        <v>124</v>
      </c>
      <c r="T47" s="104" t="s">
        <v>125</v>
      </c>
      <c r="U47" s="105" t="s">
        <v>392</v>
      </c>
      <c r="V47" s="187">
        <f>$E$121</f>
        <v>656</v>
      </c>
      <c r="W47" s="80"/>
      <c r="X47" s="110" t="s">
        <v>128</v>
      </c>
      <c r="Y47" s="101" t="s">
        <v>461</v>
      </c>
      <c r="Z47" s="102" t="s">
        <v>401</v>
      </c>
      <c r="AA47" s="151">
        <f>$E$137</f>
        <v>2881</v>
      </c>
      <c r="AB47" s="80"/>
      <c r="AC47" s="100" t="s">
        <v>129</v>
      </c>
      <c r="AD47" s="82" t="s">
        <v>463</v>
      </c>
      <c r="AE47" s="102" t="s">
        <v>402</v>
      </c>
      <c r="AF47" s="151">
        <f>$E$139</f>
        <v>1466</v>
      </c>
      <c r="AJ47" s="3"/>
    </row>
    <row r="48" spans="1:36" s="9" customFormat="1" ht="21" customHeight="1" thickBot="1" x14ac:dyDescent="0.3">
      <c r="A48" s="209" t="s">
        <v>126</v>
      </c>
      <c r="B48" s="210"/>
      <c r="C48" s="210"/>
      <c r="D48" s="210"/>
      <c r="E48" s="210"/>
      <c r="F48" s="3"/>
      <c r="G48" s="246" t="s">
        <v>106</v>
      </c>
      <c r="H48" s="247"/>
      <c r="I48" s="247"/>
      <c r="J48" s="248"/>
      <c r="K48" s="78"/>
      <c r="L48" s="79"/>
      <c r="N48" s="246"/>
      <c r="O48" s="247"/>
      <c r="P48" s="247"/>
      <c r="Q48" s="248"/>
      <c r="R48" s="67"/>
      <c r="S48" s="246"/>
      <c r="T48" s="247"/>
      <c r="U48" s="247"/>
      <c r="V48" s="248"/>
      <c r="W48" s="67"/>
      <c r="X48" s="246" t="s">
        <v>109</v>
      </c>
      <c r="Y48" s="247"/>
      <c r="Z48" s="247"/>
      <c r="AA48" s="248"/>
      <c r="AB48" s="67"/>
      <c r="AC48" s="246" t="s">
        <v>127</v>
      </c>
      <c r="AD48" s="247"/>
      <c r="AE48" s="247"/>
      <c r="AF48" s="248"/>
    </row>
    <row r="49" spans="1:37" x14ac:dyDescent="0.25">
      <c r="A49" s="72" t="s">
        <v>31</v>
      </c>
      <c r="B49" s="73" t="s">
        <v>435</v>
      </c>
      <c r="C49" s="12" t="s">
        <v>339</v>
      </c>
      <c r="D49" s="173">
        <v>10564</v>
      </c>
      <c r="E49" s="32">
        <f t="shared" ref="E49:E51" si="13">D49*$E$2</f>
        <v>13733.2</v>
      </c>
      <c r="F49" s="3" t="s">
        <v>285</v>
      </c>
      <c r="G49" s="75" t="s">
        <v>110</v>
      </c>
      <c r="H49" s="73" t="s">
        <v>452</v>
      </c>
      <c r="I49" s="76" t="s">
        <v>386</v>
      </c>
      <c r="J49" s="14">
        <f>$E$113</f>
        <v>1874</v>
      </c>
      <c r="K49" s="78"/>
      <c r="L49" s="79"/>
      <c r="N49" s="75"/>
      <c r="O49" s="73"/>
      <c r="P49" s="76"/>
      <c r="Q49" s="14"/>
      <c r="R49" s="80"/>
      <c r="S49" s="75"/>
      <c r="T49" s="73"/>
      <c r="U49" s="76"/>
      <c r="V49" s="14"/>
      <c r="W49" s="80"/>
      <c r="X49" s="75" t="s">
        <v>130</v>
      </c>
      <c r="Y49" s="73" t="s">
        <v>462</v>
      </c>
      <c r="Z49" s="85" t="s">
        <v>401</v>
      </c>
      <c r="AA49" s="40">
        <f>$E$138</f>
        <v>5758</v>
      </c>
      <c r="AB49" s="80"/>
      <c r="AC49" s="107" t="s">
        <v>129</v>
      </c>
      <c r="AD49" s="108" t="s">
        <v>463</v>
      </c>
      <c r="AE49" s="76" t="s">
        <v>402</v>
      </c>
      <c r="AF49" s="40">
        <f>$E$139</f>
        <v>1466</v>
      </c>
      <c r="AJ49" s="3"/>
    </row>
    <row r="50" spans="1:37" x14ac:dyDescent="0.25">
      <c r="A50" s="81" t="s">
        <v>32</v>
      </c>
      <c r="B50" s="82" t="s">
        <v>436</v>
      </c>
      <c r="C50" s="17" t="s">
        <v>340</v>
      </c>
      <c r="D50" s="172">
        <v>10899</v>
      </c>
      <c r="E50" s="33">
        <f t="shared" si="13"/>
        <v>14168.7</v>
      </c>
      <c r="F50" s="3" t="s">
        <v>286</v>
      </c>
      <c r="G50" s="84" t="s">
        <v>117</v>
      </c>
      <c r="H50" s="82" t="s">
        <v>453</v>
      </c>
      <c r="I50" s="85" t="s">
        <v>387</v>
      </c>
      <c r="J50" s="19">
        <f>$E$114</f>
        <v>2209</v>
      </c>
      <c r="K50" s="78"/>
      <c r="L50" s="79"/>
      <c r="N50" s="84"/>
      <c r="O50" s="82"/>
      <c r="P50" s="85"/>
      <c r="Q50" s="19"/>
      <c r="R50" s="80"/>
      <c r="S50" s="84"/>
      <c r="T50" s="82"/>
      <c r="U50" s="85"/>
      <c r="V50" s="19"/>
      <c r="W50" s="80"/>
      <c r="X50" s="84" t="s">
        <v>130</v>
      </c>
      <c r="Y50" s="82" t="s">
        <v>462</v>
      </c>
      <c r="Z50" s="102" t="s">
        <v>401</v>
      </c>
      <c r="AA50" s="19">
        <f>$E$138</f>
        <v>5758</v>
      </c>
      <c r="AB50" s="80"/>
      <c r="AC50" s="84" t="s">
        <v>129</v>
      </c>
      <c r="AD50" s="82" t="s">
        <v>463</v>
      </c>
      <c r="AE50" s="85" t="s">
        <v>402</v>
      </c>
      <c r="AF50" s="19">
        <f>$E$139</f>
        <v>1466</v>
      </c>
      <c r="AJ50" s="3"/>
    </row>
    <row r="51" spans="1:37" ht="15.75" thickBot="1" x14ac:dyDescent="0.3">
      <c r="A51" s="87" t="s">
        <v>33</v>
      </c>
      <c r="B51" s="88" t="s">
        <v>438</v>
      </c>
      <c r="C51" s="22" t="s">
        <v>341</v>
      </c>
      <c r="D51" s="174">
        <v>11241</v>
      </c>
      <c r="E51" s="34">
        <f t="shared" si="13"/>
        <v>14613.300000000001</v>
      </c>
      <c r="F51" s="3" t="s">
        <v>287</v>
      </c>
      <c r="G51" s="89" t="s">
        <v>118</v>
      </c>
      <c r="H51" s="88" t="s">
        <v>454</v>
      </c>
      <c r="I51" s="90" t="s">
        <v>388</v>
      </c>
      <c r="J51" s="24">
        <f>$E$115</f>
        <v>2551</v>
      </c>
      <c r="K51" s="78"/>
      <c r="L51" s="79"/>
      <c r="N51" s="89"/>
      <c r="O51" s="88"/>
      <c r="P51" s="90"/>
      <c r="Q51" s="24"/>
      <c r="R51" s="80"/>
      <c r="S51" s="89"/>
      <c r="T51" s="88"/>
      <c r="U51" s="90"/>
      <c r="V51" s="24"/>
      <c r="W51" s="80"/>
      <c r="X51" s="110" t="s">
        <v>130</v>
      </c>
      <c r="Y51" s="111" t="s">
        <v>462</v>
      </c>
      <c r="Z51" s="90" t="s">
        <v>401</v>
      </c>
      <c r="AA51" s="24">
        <f>$E$138</f>
        <v>5758</v>
      </c>
      <c r="AB51" s="80"/>
      <c r="AC51" s="89" t="s">
        <v>129</v>
      </c>
      <c r="AD51" s="88" t="s">
        <v>463</v>
      </c>
      <c r="AE51" s="112" t="s">
        <v>402</v>
      </c>
      <c r="AF51" s="24">
        <f>$E$139</f>
        <v>1466</v>
      </c>
      <c r="AJ51" s="3"/>
    </row>
    <row r="52" spans="1:37" ht="15.75" thickBot="1" x14ac:dyDescent="0.3">
      <c r="K52" s="78"/>
      <c r="L52" s="79"/>
      <c r="AG52" s="63"/>
    </row>
    <row r="53" spans="1:37" s="9" customFormat="1" ht="21" hidden="1" customHeight="1" thickBot="1" x14ac:dyDescent="0.3">
      <c r="A53" s="215" t="s">
        <v>131</v>
      </c>
      <c r="B53" s="216"/>
      <c r="C53" s="217"/>
      <c r="D53" s="160"/>
      <c r="E53" s="160"/>
      <c r="F53" s="3"/>
      <c r="G53" s="215" t="s">
        <v>132</v>
      </c>
      <c r="H53" s="216"/>
      <c r="I53" s="216"/>
      <c r="J53" s="217"/>
      <c r="K53" s="78"/>
      <c r="L53" s="79"/>
      <c r="N53" s="215" t="s">
        <v>133</v>
      </c>
      <c r="O53" s="216"/>
      <c r="P53" s="216"/>
      <c r="Q53" s="217"/>
      <c r="R53" s="67"/>
      <c r="S53" s="249"/>
      <c r="T53" s="249"/>
      <c r="U53" s="249"/>
      <c r="V53" s="249"/>
      <c r="W53" s="67"/>
      <c r="X53" s="249"/>
      <c r="Y53" s="249"/>
      <c r="Z53" s="249"/>
      <c r="AA53" s="249"/>
      <c r="AB53" s="113"/>
      <c r="AC53" s="249"/>
      <c r="AD53" s="249"/>
      <c r="AE53" s="249"/>
      <c r="AF53" s="249"/>
      <c r="AG53" s="67"/>
      <c r="AH53" s="249"/>
      <c r="AI53" s="249"/>
      <c r="AJ53" s="249"/>
      <c r="AK53" s="249"/>
    </row>
    <row r="54" spans="1:37" ht="15.75" hidden="1" thickBot="1" x14ac:dyDescent="0.3">
      <c r="A54" s="72" t="s">
        <v>134</v>
      </c>
      <c r="B54" s="73" t="s">
        <v>135</v>
      </c>
      <c r="C54" s="74" t="s">
        <v>405</v>
      </c>
      <c r="D54" s="161"/>
      <c r="E54" s="161"/>
      <c r="G54" s="72" t="s">
        <v>136</v>
      </c>
      <c r="H54" s="73" t="s">
        <v>137</v>
      </c>
      <c r="I54" s="93" t="s">
        <v>469</v>
      </c>
      <c r="J54" s="14">
        <v>1</v>
      </c>
      <c r="K54" s="78"/>
      <c r="L54" s="79"/>
      <c r="N54" s="72" t="s">
        <v>138</v>
      </c>
      <c r="O54" s="73" t="s">
        <v>139</v>
      </c>
      <c r="P54" s="93" t="s">
        <v>480</v>
      </c>
      <c r="Q54" s="14">
        <v>1</v>
      </c>
      <c r="R54" s="80"/>
      <c r="S54" s="124"/>
      <c r="T54" s="63"/>
      <c r="U54" s="114"/>
      <c r="V54" s="153"/>
      <c r="W54" s="80"/>
      <c r="X54" s="124"/>
      <c r="Y54" s="63"/>
      <c r="Z54" s="114"/>
      <c r="AA54" s="153"/>
      <c r="AB54" s="125"/>
      <c r="AC54" s="124"/>
      <c r="AD54" s="63"/>
      <c r="AE54" s="114"/>
      <c r="AF54" s="153"/>
      <c r="AG54" s="80"/>
      <c r="AH54" s="124"/>
      <c r="AI54" s="63"/>
      <c r="AJ54" s="114"/>
      <c r="AK54" s="78"/>
    </row>
    <row r="55" spans="1:37" ht="15.75" hidden="1" thickBot="1" x14ac:dyDescent="0.3">
      <c r="A55" s="81" t="s">
        <v>140</v>
      </c>
      <c r="B55" s="82" t="s">
        <v>141</v>
      </c>
      <c r="C55" s="83" t="s">
        <v>405</v>
      </c>
      <c r="D55" s="161"/>
      <c r="E55" s="161"/>
      <c r="G55" s="81" t="s">
        <v>142</v>
      </c>
      <c r="H55" s="82" t="s">
        <v>137</v>
      </c>
      <c r="I55" s="94" t="s">
        <v>469</v>
      </c>
      <c r="J55" s="19">
        <v>1</v>
      </c>
      <c r="K55" s="78"/>
      <c r="L55" s="79"/>
      <c r="N55" s="81" t="s">
        <v>143</v>
      </c>
      <c r="O55" s="82" t="s">
        <v>139</v>
      </c>
      <c r="P55" s="94" t="s">
        <v>480</v>
      </c>
      <c r="Q55" s="19">
        <v>1</v>
      </c>
      <c r="R55" s="80"/>
      <c r="S55" s="124"/>
      <c r="T55" s="63"/>
      <c r="U55" s="114"/>
      <c r="V55" s="153"/>
      <c r="W55" s="80"/>
      <c r="X55" s="124"/>
      <c r="Y55" s="63"/>
      <c r="Z55" s="114"/>
      <c r="AA55" s="153"/>
      <c r="AB55" s="125"/>
      <c r="AC55" s="124"/>
      <c r="AD55" s="63"/>
      <c r="AE55" s="114"/>
      <c r="AF55" s="153"/>
      <c r="AG55" s="80"/>
      <c r="AH55" s="124"/>
      <c r="AI55" s="63"/>
      <c r="AJ55" s="114"/>
      <c r="AK55" s="78"/>
    </row>
    <row r="56" spans="1:37" ht="15.75" hidden="1" thickBot="1" x14ac:dyDescent="0.3">
      <c r="A56" s="81" t="s">
        <v>144</v>
      </c>
      <c r="B56" s="82" t="s">
        <v>135</v>
      </c>
      <c r="C56" s="83" t="s">
        <v>406</v>
      </c>
      <c r="D56" s="161"/>
      <c r="E56" s="161"/>
      <c r="G56" s="81" t="s">
        <v>145</v>
      </c>
      <c r="H56" s="82" t="s">
        <v>137</v>
      </c>
      <c r="I56" s="94" t="s">
        <v>469</v>
      </c>
      <c r="J56" s="19">
        <v>1</v>
      </c>
      <c r="K56" s="78"/>
      <c r="L56" s="79"/>
      <c r="N56" s="81" t="s">
        <v>146</v>
      </c>
      <c r="O56" s="82" t="s">
        <v>139</v>
      </c>
      <c r="P56" s="94" t="s">
        <v>481</v>
      </c>
      <c r="Q56" s="19">
        <v>1</v>
      </c>
      <c r="R56" s="80"/>
      <c r="S56" s="124"/>
      <c r="T56" s="63"/>
      <c r="U56" s="114"/>
      <c r="V56" s="153"/>
      <c r="W56" s="80"/>
      <c r="X56" s="124"/>
      <c r="Y56" s="63"/>
      <c r="Z56" s="114"/>
      <c r="AA56" s="153"/>
      <c r="AB56" s="125"/>
      <c r="AC56" s="124"/>
      <c r="AD56" s="63"/>
      <c r="AE56" s="114"/>
      <c r="AF56" s="153"/>
      <c r="AG56" s="80"/>
      <c r="AH56" s="124"/>
      <c r="AI56" s="63"/>
      <c r="AJ56" s="114"/>
      <c r="AK56" s="78"/>
    </row>
    <row r="57" spans="1:37" ht="15.75" hidden="1" thickBot="1" x14ac:dyDescent="0.3">
      <c r="A57" s="81" t="s">
        <v>147</v>
      </c>
      <c r="B57" s="82" t="s">
        <v>141</v>
      </c>
      <c r="C57" s="83" t="s">
        <v>406</v>
      </c>
      <c r="D57" s="161"/>
      <c r="E57" s="161"/>
      <c r="G57" s="81" t="s">
        <v>148</v>
      </c>
      <c r="H57" s="82" t="s">
        <v>137</v>
      </c>
      <c r="I57" s="94" t="s">
        <v>469</v>
      </c>
      <c r="J57" s="19">
        <v>1</v>
      </c>
      <c r="K57" s="78"/>
      <c r="L57" s="79"/>
      <c r="N57" s="81" t="s">
        <v>149</v>
      </c>
      <c r="O57" s="82" t="s">
        <v>139</v>
      </c>
      <c r="P57" s="94" t="s">
        <v>481</v>
      </c>
      <c r="Q57" s="19">
        <v>1</v>
      </c>
      <c r="R57" s="80"/>
      <c r="S57" s="124"/>
      <c r="T57" s="63"/>
      <c r="U57" s="114"/>
      <c r="V57" s="153"/>
      <c r="W57" s="80"/>
      <c r="X57" s="124"/>
      <c r="Y57" s="63"/>
      <c r="Z57" s="114"/>
      <c r="AA57" s="153"/>
      <c r="AB57" s="125"/>
      <c r="AC57" s="124"/>
      <c r="AD57" s="63"/>
      <c r="AE57" s="114"/>
      <c r="AF57" s="153"/>
      <c r="AG57" s="80"/>
      <c r="AH57" s="124"/>
      <c r="AI57" s="63"/>
      <c r="AJ57" s="114"/>
      <c r="AK57" s="78"/>
    </row>
    <row r="58" spans="1:37" ht="15.75" hidden="1" thickBot="1" x14ac:dyDescent="0.3">
      <c r="A58" s="81" t="s">
        <v>150</v>
      </c>
      <c r="B58" s="82" t="s">
        <v>135</v>
      </c>
      <c r="C58" s="83" t="s">
        <v>407</v>
      </c>
      <c r="D58" s="161"/>
      <c r="E58" s="161"/>
      <c r="G58" s="81" t="s">
        <v>151</v>
      </c>
      <c r="H58" s="82" t="s">
        <v>137</v>
      </c>
      <c r="I58" s="94" t="s">
        <v>470</v>
      </c>
      <c r="J58" s="19">
        <v>1</v>
      </c>
      <c r="K58" s="78"/>
      <c r="L58" s="79"/>
      <c r="N58" s="81" t="s">
        <v>152</v>
      </c>
      <c r="O58" s="82" t="s">
        <v>139</v>
      </c>
      <c r="P58" s="94" t="s">
        <v>480</v>
      </c>
      <c r="Q58" s="19">
        <v>1</v>
      </c>
      <c r="R58" s="80"/>
      <c r="S58" s="124"/>
      <c r="T58" s="63"/>
      <c r="U58" s="114"/>
      <c r="V58" s="153"/>
      <c r="W58" s="80"/>
      <c r="X58" s="124"/>
      <c r="Y58" s="63"/>
      <c r="Z58" s="114"/>
      <c r="AA58" s="153"/>
      <c r="AB58" s="125"/>
      <c r="AC58" s="124"/>
      <c r="AD58" s="63"/>
      <c r="AE58" s="114"/>
      <c r="AF58" s="153"/>
      <c r="AG58" s="80"/>
      <c r="AH58" s="124"/>
      <c r="AI58" s="63"/>
      <c r="AJ58" s="114"/>
      <c r="AK58" s="78"/>
    </row>
    <row r="59" spans="1:37" ht="15.75" hidden="1" thickBot="1" x14ac:dyDescent="0.3">
      <c r="A59" s="126" t="s">
        <v>153</v>
      </c>
      <c r="B59" s="127" t="s">
        <v>141</v>
      </c>
      <c r="C59" s="128" t="s">
        <v>407</v>
      </c>
      <c r="D59" s="162"/>
      <c r="E59" s="162"/>
      <c r="G59" s="84" t="s">
        <v>154</v>
      </c>
      <c r="H59" s="82" t="s">
        <v>137</v>
      </c>
      <c r="I59" s="44" t="s">
        <v>470</v>
      </c>
      <c r="J59" s="191">
        <v>1</v>
      </c>
      <c r="K59" s="78"/>
      <c r="L59" s="79"/>
      <c r="N59" s="84" t="s">
        <v>155</v>
      </c>
      <c r="O59" s="82" t="s">
        <v>139</v>
      </c>
      <c r="P59" s="44" t="s">
        <v>480</v>
      </c>
      <c r="Q59" s="191">
        <v>1</v>
      </c>
      <c r="S59" s="125"/>
      <c r="T59" s="125"/>
      <c r="U59" s="124"/>
      <c r="V59" s="154"/>
      <c r="W59" s="125"/>
      <c r="X59" s="125"/>
      <c r="Y59" s="125"/>
      <c r="Z59" s="124"/>
      <c r="AA59" s="154"/>
      <c r="AB59" s="125"/>
      <c r="AC59" s="125"/>
      <c r="AD59" s="125"/>
      <c r="AE59" s="124"/>
      <c r="AF59" s="154"/>
      <c r="AG59" s="63"/>
      <c r="AH59" s="125"/>
      <c r="AI59" s="125"/>
      <c r="AJ59" s="124"/>
      <c r="AK59" s="125"/>
    </row>
    <row r="60" spans="1:37" ht="15.75" hidden="1" thickBot="1" x14ac:dyDescent="0.3">
      <c r="A60" s="126" t="s">
        <v>156</v>
      </c>
      <c r="B60" s="127" t="s">
        <v>135</v>
      </c>
      <c r="C60" s="128" t="s">
        <v>408</v>
      </c>
      <c r="D60" s="162"/>
      <c r="E60" s="162"/>
      <c r="G60" s="84" t="s">
        <v>157</v>
      </c>
      <c r="H60" s="82" t="s">
        <v>137</v>
      </c>
      <c r="I60" s="44" t="s">
        <v>470</v>
      </c>
      <c r="J60" s="191">
        <v>1</v>
      </c>
      <c r="K60" s="78"/>
      <c r="L60" s="79"/>
      <c r="N60" s="84" t="s">
        <v>158</v>
      </c>
      <c r="O60" s="82" t="s">
        <v>139</v>
      </c>
      <c r="P60" s="44" t="s">
        <v>481</v>
      </c>
      <c r="Q60" s="191">
        <v>1</v>
      </c>
      <c r="AG60" s="63"/>
    </row>
    <row r="61" spans="1:37" ht="15.75" hidden="1" thickBot="1" x14ac:dyDescent="0.3">
      <c r="A61" s="129" t="s">
        <v>159</v>
      </c>
      <c r="B61" s="130" t="s">
        <v>141</v>
      </c>
      <c r="C61" s="131" t="s">
        <v>408</v>
      </c>
      <c r="D61" s="162"/>
      <c r="E61" s="162"/>
      <c r="G61" s="89" t="s">
        <v>160</v>
      </c>
      <c r="H61" s="130" t="s">
        <v>137</v>
      </c>
      <c r="I61" s="46" t="s">
        <v>470</v>
      </c>
      <c r="J61" s="189">
        <v>1</v>
      </c>
      <c r="K61" s="78"/>
      <c r="L61" s="79"/>
      <c r="N61" s="89" t="s">
        <v>161</v>
      </c>
      <c r="O61" s="130" t="s">
        <v>139</v>
      </c>
      <c r="P61" s="46" t="s">
        <v>481</v>
      </c>
      <c r="Q61" s="189">
        <v>1</v>
      </c>
      <c r="AG61" s="63"/>
    </row>
    <row r="62" spans="1:37" ht="15.75" hidden="1" thickBot="1" x14ac:dyDescent="0.3">
      <c r="K62" s="78"/>
      <c r="L62" s="79"/>
      <c r="AJ62" s="3"/>
    </row>
    <row r="63" spans="1:37" s="9" customFormat="1" ht="21" customHeight="1" thickBot="1" x14ac:dyDescent="0.3">
      <c r="A63" s="215" t="s">
        <v>162</v>
      </c>
      <c r="B63" s="216"/>
      <c r="C63" s="216"/>
      <c r="D63" s="216"/>
      <c r="E63" s="217"/>
      <c r="F63" s="3"/>
      <c r="G63" s="215" t="s">
        <v>163</v>
      </c>
      <c r="H63" s="216"/>
      <c r="I63" s="216"/>
      <c r="J63" s="217"/>
      <c r="K63" s="78"/>
      <c r="L63" s="79"/>
      <c r="N63" s="215" t="s">
        <v>239</v>
      </c>
      <c r="O63" s="216"/>
      <c r="P63" s="216"/>
      <c r="Q63" s="217"/>
      <c r="R63" s="67"/>
      <c r="S63" s="215" t="s">
        <v>240</v>
      </c>
      <c r="T63" s="216"/>
      <c r="U63" s="216"/>
      <c r="V63" s="217"/>
      <c r="W63" s="67"/>
      <c r="X63" s="249"/>
      <c r="Y63" s="249"/>
      <c r="Z63" s="249"/>
      <c r="AA63" s="249"/>
      <c r="AB63" s="113"/>
      <c r="AC63" s="249"/>
      <c r="AD63" s="249"/>
      <c r="AE63" s="249"/>
      <c r="AF63" s="249"/>
      <c r="AG63" s="67"/>
      <c r="AH63" s="249"/>
      <c r="AI63" s="249"/>
      <c r="AJ63" s="249"/>
      <c r="AK63" s="249"/>
    </row>
    <row r="64" spans="1:37" x14ac:dyDescent="0.25">
      <c r="A64" s="72" t="s">
        <v>37</v>
      </c>
      <c r="B64" s="73" t="s">
        <v>43</v>
      </c>
      <c r="C64" s="12" t="s">
        <v>344</v>
      </c>
      <c r="D64" s="173">
        <f>J64+Q64+V64</f>
        <v>7224</v>
      </c>
      <c r="E64" s="32">
        <f t="shared" ref="E64:E69" si="14">D64*$E$2</f>
        <v>9391.2000000000007</v>
      </c>
      <c r="F64" s="3" t="s">
        <v>322</v>
      </c>
      <c r="G64" s="72" t="s">
        <v>164</v>
      </c>
      <c r="H64" s="73" t="s">
        <v>165</v>
      </c>
      <c r="I64" s="12" t="s">
        <v>422</v>
      </c>
      <c r="J64" s="14">
        <f>E123</f>
        <v>1275</v>
      </c>
      <c r="K64" s="78"/>
      <c r="L64" s="79"/>
      <c r="N64" s="72" t="s">
        <v>227</v>
      </c>
      <c r="O64" s="108" t="s">
        <v>236</v>
      </c>
      <c r="P64" s="93" t="s">
        <v>403</v>
      </c>
      <c r="Q64" s="14">
        <f>E140</f>
        <v>4263</v>
      </c>
      <c r="R64" s="80"/>
      <c r="S64" s="72" t="s">
        <v>228</v>
      </c>
      <c r="T64" s="73" t="s">
        <v>229</v>
      </c>
      <c r="U64" s="94" t="s">
        <v>486</v>
      </c>
      <c r="V64" s="14">
        <f>E144</f>
        <v>1686</v>
      </c>
      <c r="W64" s="80"/>
      <c r="X64" s="80"/>
      <c r="Y64" s="63"/>
      <c r="Z64" s="114"/>
      <c r="AA64" s="153"/>
      <c r="AB64" s="125"/>
      <c r="AC64" s="124"/>
      <c r="AD64" s="63"/>
      <c r="AE64" s="114"/>
      <c r="AF64" s="153"/>
      <c r="AG64" s="80"/>
      <c r="AH64" s="124"/>
      <c r="AI64" s="63"/>
      <c r="AJ64" s="114"/>
      <c r="AK64" s="78"/>
    </row>
    <row r="65" spans="1:37" x14ac:dyDescent="0.25">
      <c r="A65" s="81" t="s">
        <v>38</v>
      </c>
      <c r="B65" s="82" t="s">
        <v>44</v>
      </c>
      <c r="C65" s="17" t="s">
        <v>344</v>
      </c>
      <c r="D65" s="172">
        <f t="shared" ref="D65:D67" si="15">J65+Q65+V65</f>
        <v>7699</v>
      </c>
      <c r="E65" s="33">
        <f t="shared" si="14"/>
        <v>10008.700000000001</v>
      </c>
      <c r="F65" s="3" t="s">
        <v>323</v>
      </c>
      <c r="G65" s="81" t="s">
        <v>166</v>
      </c>
      <c r="H65" s="82" t="s">
        <v>167</v>
      </c>
      <c r="I65" s="17" t="s">
        <v>422</v>
      </c>
      <c r="J65" s="19">
        <f t="shared" ref="J65:J69" si="16">E124</f>
        <v>1267</v>
      </c>
      <c r="K65" s="78"/>
      <c r="L65" s="79"/>
      <c r="N65" s="81" t="s">
        <v>231</v>
      </c>
      <c r="O65" s="82" t="s">
        <v>230</v>
      </c>
      <c r="P65" s="94" t="s">
        <v>403</v>
      </c>
      <c r="Q65" s="19">
        <f t="shared" ref="Q65:Q67" si="17">E141</f>
        <v>4263</v>
      </c>
      <c r="R65" s="80"/>
      <c r="S65" s="81" t="s">
        <v>233</v>
      </c>
      <c r="T65" s="82" t="s">
        <v>232</v>
      </c>
      <c r="U65" s="94" t="s">
        <v>425</v>
      </c>
      <c r="V65" s="19">
        <f t="shared" ref="V65:V67" si="18">E145</f>
        <v>2169</v>
      </c>
      <c r="W65" s="80"/>
      <c r="X65" s="124"/>
      <c r="Y65" s="63"/>
      <c r="Z65" s="114"/>
      <c r="AA65" s="153"/>
      <c r="AB65" s="125"/>
      <c r="AC65" s="124"/>
      <c r="AD65" s="63"/>
      <c r="AE65" s="114"/>
      <c r="AF65" s="153"/>
      <c r="AG65" s="80"/>
      <c r="AH65" s="124"/>
      <c r="AI65" s="63"/>
      <c r="AJ65" s="114"/>
      <c r="AK65" s="78"/>
    </row>
    <row r="66" spans="1:37" x14ac:dyDescent="0.25">
      <c r="A66" s="81" t="s">
        <v>39</v>
      </c>
      <c r="B66" s="82" t="s">
        <v>45</v>
      </c>
      <c r="C66" s="17" t="s">
        <v>345</v>
      </c>
      <c r="D66" s="172">
        <f t="shared" si="15"/>
        <v>11537</v>
      </c>
      <c r="E66" s="33">
        <f t="shared" si="14"/>
        <v>14998.1</v>
      </c>
      <c r="F66" s="3" t="s">
        <v>324</v>
      </c>
      <c r="G66" s="81" t="s">
        <v>168</v>
      </c>
      <c r="H66" s="82" t="s">
        <v>169</v>
      </c>
      <c r="I66" s="17" t="s">
        <v>423</v>
      </c>
      <c r="J66" s="19">
        <f t="shared" si="16"/>
        <v>2582</v>
      </c>
      <c r="K66" s="78"/>
      <c r="L66" s="79"/>
      <c r="N66" s="81" t="s">
        <v>234</v>
      </c>
      <c r="O66" s="82" t="s">
        <v>428</v>
      </c>
      <c r="P66" s="94" t="s">
        <v>482</v>
      </c>
      <c r="Q66" s="19">
        <f t="shared" si="17"/>
        <v>7036</v>
      </c>
      <c r="R66" s="80"/>
      <c r="S66" s="81" t="s">
        <v>238</v>
      </c>
      <c r="T66" s="82" t="s">
        <v>229</v>
      </c>
      <c r="U66" s="94" t="s">
        <v>487</v>
      </c>
      <c r="V66" s="19">
        <f t="shared" si="18"/>
        <v>1919</v>
      </c>
      <c r="W66" s="80"/>
      <c r="X66" s="124"/>
      <c r="Y66" s="63"/>
      <c r="Z66" s="114"/>
      <c r="AA66" s="153"/>
      <c r="AB66" s="125"/>
      <c r="AC66" s="124"/>
      <c r="AD66" s="63"/>
      <c r="AE66" s="114"/>
      <c r="AF66" s="153"/>
      <c r="AG66" s="80"/>
      <c r="AH66" s="124"/>
      <c r="AI66" s="63"/>
      <c r="AJ66" s="114"/>
      <c r="AK66" s="78"/>
    </row>
    <row r="67" spans="1:37" x14ac:dyDescent="0.25">
      <c r="A67" s="81" t="s">
        <v>40</v>
      </c>
      <c r="B67" s="82" t="s">
        <v>46</v>
      </c>
      <c r="C67" s="17" t="s">
        <v>345</v>
      </c>
      <c r="D67" s="172">
        <f t="shared" si="15"/>
        <v>12348</v>
      </c>
      <c r="E67" s="33">
        <f t="shared" si="14"/>
        <v>16052.400000000001</v>
      </c>
      <c r="F67" s="3" t="s">
        <v>325</v>
      </c>
      <c r="G67" s="81" t="s">
        <v>170</v>
      </c>
      <c r="H67" s="82" t="s">
        <v>171</v>
      </c>
      <c r="I67" s="17" t="s">
        <v>423</v>
      </c>
      <c r="J67" s="19">
        <f t="shared" si="16"/>
        <v>2570</v>
      </c>
      <c r="K67" s="78"/>
      <c r="L67" s="79"/>
      <c r="N67" s="81" t="s">
        <v>235</v>
      </c>
      <c r="O67" s="82" t="s">
        <v>230</v>
      </c>
      <c r="P67" s="94" t="s">
        <v>482</v>
      </c>
      <c r="Q67" s="19">
        <f t="shared" si="17"/>
        <v>7009</v>
      </c>
      <c r="R67" s="80"/>
      <c r="S67" s="84" t="s">
        <v>237</v>
      </c>
      <c r="T67" s="82" t="s">
        <v>232</v>
      </c>
      <c r="U67" s="94" t="s">
        <v>426</v>
      </c>
      <c r="V67" s="19">
        <f t="shared" si="18"/>
        <v>2769</v>
      </c>
      <c r="W67" s="80"/>
      <c r="X67" s="124"/>
      <c r="Y67" s="63"/>
      <c r="Z67" s="114"/>
      <c r="AA67" s="153"/>
      <c r="AB67" s="125"/>
      <c r="AC67" s="124"/>
      <c r="AD67" s="63"/>
      <c r="AE67" s="114"/>
      <c r="AF67" s="153"/>
      <c r="AG67" s="80"/>
      <c r="AH67" s="124"/>
      <c r="AI67" s="63"/>
      <c r="AJ67" s="114"/>
      <c r="AK67" s="78"/>
    </row>
    <row r="68" spans="1:37" x14ac:dyDescent="0.25">
      <c r="A68" s="132" t="s">
        <v>41</v>
      </c>
      <c r="B68" s="82" t="s">
        <v>66</v>
      </c>
      <c r="C68" s="17" t="s">
        <v>346</v>
      </c>
      <c r="D68" s="172">
        <f>V68+V68+Q68+Q68+J68</f>
        <v>22915</v>
      </c>
      <c r="E68" s="33">
        <f t="shared" si="14"/>
        <v>29789.5</v>
      </c>
      <c r="F68" s="3" t="s">
        <v>326</v>
      </c>
      <c r="G68" s="81" t="s">
        <v>172</v>
      </c>
      <c r="H68" s="82" t="s">
        <v>173</v>
      </c>
      <c r="I68" s="17" t="s">
        <v>424</v>
      </c>
      <c r="J68" s="19">
        <f t="shared" si="16"/>
        <v>5005</v>
      </c>
      <c r="K68" s="78"/>
      <c r="L68" s="79"/>
      <c r="N68" s="81" t="s">
        <v>234</v>
      </c>
      <c r="O68" s="82" t="s">
        <v>428</v>
      </c>
      <c r="P68" s="94" t="s">
        <v>482</v>
      </c>
      <c r="Q68" s="19">
        <f>E142</f>
        <v>7036</v>
      </c>
      <c r="R68" s="80"/>
      <c r="S68" s="81" t="s">
        <v>238</v>
      </c>
      <c r="T68" s="82" t="s">
        <v>229</v>
      </c>
      <c r="U68" s="94" t="s">
        <v>487</v>
      </c>
      <c r="V68" s="19">
        <f>E146</f>
        <v>1919</v>
      </c>
      <c r="W68" s="80"/>
      <c r="X68" s="124"/>
      <c r="Y68" s="63"/>
      <c r="Z68" s="114"/>
      <c r="AA68" s="153"/>
      <c r="AB68" s="125"/>
      <c r="AC68" s="124"/>
      <c r="AD68" s="63"/>
      <c r="AE68" s="114"/>
      <c r="AF68" s="153"/>
      <c r="AG68" s="80"/>
      <c r="AH68" s="124"/>
      <c r="AI68" s="63"/>
      <c r="AJ68" s="114"/>
      <c r="AK68" s="78"/>
    </row>
    <row r="69" spans="1:37" ht="15.75" thickBot="1" x14ac:dyDescent="0.3">
      <c r="A69" s="89" t="s">
        <v>42</v>
      </c>
      <c r="B69" s="88" t="s">
        <v>47</v>
      </c>
      <c r="C69" s="22" t="s">
        <v>346</v>
      </c>
      <c r="D69" s="174">
        <f>J69+Q69+V69+Q69+V69</f>
        <v>24511</v>
      </c>
      <c r="E69" s="34">
        <f t="shared" si="14"/>
        <v>31864.3</v>
      </c>
      <c r="F69" s="3" t="s">
        <v>327</v>
      </c>
      <c r="G69" s="89" t="s">
        <v>174</v>
      </c>
      <c r="H69" s="88" t="s">
        <v>175</v>
      </c>
      <c r="I69" s="22" t="s">
        <v>424</v>
      </c>
      <c r="J69" s="189">
        <f t="shared" si="16"/>
        <v>4955</v>
      </c>
      <c r="K69" s="78"/>
      <c r="L69" s="79"/>
      <c r="N69" s="89" t="s">
        <v>235</v>
      </c>
      <c r="O69" s="88" t="s">
        <v>230</v>
      </c>
      <c r="P69" s="96" t="s">
        <v>482</v>
      </c>
      <c r="Q69" s="189">
        <f>E143</f>
        <v>7009</v>
      </c>
      <c r="R69" s="80"/>
      <c r="S69" s="89" t="s">
        <v>237</v>
      </c>
      <c r="T69" s="88" t="s">
        <v>232</v>
      </c>
      <c r="U69" s="96" t="s">
        <v>426</v>
      </c>
      <c r="V69" s="189">
        <f>E147</f>
        <v>2769</v>
      </c>
      <c r="W69" s="80"/>
      <c r="X69" s="125"/>
      <c r="Y69" s="125"/>
      <c r="Z69" s="124"/>
      <c r="AA69" s="154"/>
      <c r="AB69" s="125"/>
      <c r="AC69" s="125"/>
      <c r="AD69" s="125"/>
      <c r="AE69" s="124"/>
      <c r="AF69" s="154"/>
      <c r="AG69" s="63"/>
      <c r="AH69" s="125"/>
      <c r="AI69" s="125"/>
      <c r="AJ69" s="124"/>
      <c r="AK69" s="125"/>
    </row>
    <row r="70" spans="1:37" x14ac:dyDescent="0.25">
      <c r="K70" s="78"/>
      <c r="L70" s="79"/>
      <c r="AJ70" s="3"/>
    </row>
    <row r="71" spans="1:37" s="9" customFormat="1" ht="21" hidden="1" customHeight="1" thickBot="1" x14ac:dyDescent="0.3">
      <c r="A71" s="246" t="s">
        <v>176</v>
      </c>
      <c r="B71" s="247"/>
      <c r="C71" s="248"/>
      <c r="D71" s="160"/>
      <c r="E71" s="160"/>
      <c r="F71" s="3" t="e">
        <v>#N/A</v>
      </c>
      <c r="G71" s="246" t="s">
        <v>177</v>
      </c>
      <c r="H71" s="247"/>
      <c r="I71" s="247"/>
      <c r="J71" s="248"/>
      <c r="K71" s="78"/>
      <c r="L71" s="79"/>
      <c r="N71" s="246" t="s">
        <v>178</v>
      </c>
      <c r="O71" s="247"/>
      <c r="P71" s="247"/>
      <c r="Q71" s="248"/>
      <c r="R71" s="67"/>
      <c r="S71" s="246" t="s">
        <v>178</v>
      </c>
      <c r="T71" s="247"/>
      <c r="U71" s="247"/>
      <c r="V71" s="248"/>
      <c r="X71" s="246" t="s">
        <v>179</v>
      </c>
      <c r="Y71" s="247"/>
      <c r="Z71" s="247"/>
      <c r="AA71" s="248"/>
      <c r="AF71" s="150"/>
    </row>
    <row r="72" spans="1:37" hidden="1" x14ac:dyDescent="0.25">
      <c r="A72" s="10" t="s">
        <v>180</v>
      </c>
      <c r="B72" s="11" t="s">
        <v>441</v>
      </c>
      <c r="C72" s="77" t="s">
        <v>337</v>
      </c>
      <c r="D72" s="153"/>
      <c r="E72" s="153"/>
      <c r="F72" s="3" t="e">
        <v>#N/A</v>
      </c>
      <c r="G72" s="10" t="s">
        <v>181</v>
      </c>
      <c r="H72" s="73" t="s">
        <v>464</v>
      </c>
      <c r="I72" s="76" t="s">
        <v>384</v>
      </c>
      <c r="J72" s="14">
        <v>1</v>
      </c>
      <c r="K72" s="78"/>
      <c r="L72" s="79"/>
      <c r="N72" s="10" t="s">
        <v>182</v>
      </c>
      <c r="O72" s="73" t="s">
        <v>183</v>
      </c>
      <c r="P72" s="76" t="s">
        <v>476</v>
      </c>
      <c r="Q72" s="14">
        <v>2</v>
      </c>
      <c r="R72" s="80"/>
      <c r="S72" s="133"/>
      <c r="T72" s="134"/>
      <c r="U72" s="134"/>
      <c r="V72" s="155"/>
      <c r="X72" s="133"/>
      <c r="Y72" s="134"/>
      <c r="Z72" s="134"/>
      <c r="AA72" s="155"/>
      <c r="AE72" s="3"/>
      <c r="AJ72" s="3"/>
    </row>
    <row r="73" spans="1:37" hidden="1" x14ac:dyDescent="0.25">
      <c r="A73" s="15" t="s">
        <v>184</v>
      </c>
      <c r="B73" s="16" t="s">
        <v>442</v>
      </c>
      <c r="C73" s="86" t="s">
        <v>334</v>
      </c>
      <c r="D73" s="153"/>
      <c r="E73" s="153"/>
      <c r="F73" s="3" t="e">
        <v>#N/A</v>
      </c>
      <c r="G73" s="135" t="s">
        <v>185</v>
      </c>
      <c r="H73" s="82" t="s">
        <v>465</v>
      </c>
      <c r="I73" s="85" t="s">
        <v>385</v>
      </c>
      <c r="J73" s="19">
        <v>1</v>
      </c>
      <c r="K73" s="78"/>
      <c r="L73" s="79"/>
      <c r="N73" s="135" t="s">
        <v>182</v>
      </c>
      <c r="O73" s="82" t="s">
        <v>183</v>
      </c>
      <c r="P73" s="99" t="s">
        <v>476</v>
      </c>
      <c r="Q73" s="19">
        <v>2</v>
      </c>
      <c r="R73" s="80"/>
      <c r="S73" s="136"/>
      <c r="T73" s="125"/>
      <c r="U73" s="125"/>
      <c r="V73" s="156"/>
      <c r="X73" s="136"/>
      <c r="Y73" s="125"/>
      <c r="Z73" s="125"/>
      <c r="AA73" s="156"/>
      <c r="AE73" s="3"/>
      <c r="AJ73" s="3"/>
    </row>
    <row r="74" spans="1:37" ht="15.75" hidden="1" thickBot="1" x14ac:dyDescent="0.3">
      <c r="A74" s="20" t="s">
        <v>186</v>
      </c>
      <c r="B74" s="21" t="s">
        <v>443</v>
      </c>
      <c r="C74" s="91" t="s">
        <v>409</v>
      </c>
      <c r="D74" s="153"/>
      <c r="E74" s="153"/>
      <c r="F74" s="3" t="e">
        <v>#N/A</v>
      </c>
      <c r="G74" s="20" t="s">
        <v>187</v>
      </c>
      <c r="H74" s="88" t="s">
        <v>466</v>
      </c>
      <c r="I74" s="90" t="s">
        <v>471</v>
      </c>
      <c r="J74" s="24">
        <v>1</v>
      </c>
      <c r="K74" s="78"/>
      <c r="L74" s="79"/>
      <c r="N74" s="137" t="s">
        <v>182</v>
      </c>
      <c r="O74" s="88" t="s">
        <v>183</v>
      </c>
      <c r="P74" s="112" t="s">
        <v>476</v>
      </c>
      <c r="Q74" s="24">
        <v>2</v>
      </c>
      <c r="R74" s="80"/>
      <c r="S74" s="138"/>
      <c r="T74" s="139"/>
      <c r="U74" s="139"/>
      <c r="V74" s="190"/>
      <c r="X74" s="136"/>
      <c r="Y74" s="125"/>
      <c r="Z74" s="125"/>
      <c r="AA74" s="156"/>
      <c r="AE74" s="3"/>
      <c r="AJ74" s="3"/>
    </row>
    <row r="75" spans="1:37" hidden="1" x14ac:dyDescent="0.25">
      <c r="A75" s="10" t="s">
        <v>188</v>
      </c>
      <c r="B75" s="11" t="s">
        <v>441</v>
      </c>
      <c r="C75" s="77" t="s">
        <v>337</v>
      </c>
      <c r="D75" s="153"/>
      <c r="E75" s="153"/>
      <c r="F75" s="3" t="e">
        <v>#N/A</v>
      </c>
      <c r="G75" s="10" t="s">
        <v>181</v>
      </c>
      <c r="H75" s="73" t="s">
        <v>464</v>
      </c>
      <c r="I75" s="76" t="s">
        <v>384</v>
      </c>
      <c r="J75" s="14">
        <v>1</v>
      </c>
      <c r="K75" s="78"/>
      <c r="L75" s="79"/>
      <c r="N75" s="10" t="s">
        <v>182</v>
      </c>
      <c r="O75" s="73" t="s">
        <v>183</v>
      </c>
      <c r="P75" s="76" t="s">
        <v>476</v>
      </c>
      <c r="Q75" s="14">
        <v>1</v>
      </c>
      <c r="R75" s="80"/>
      <c r="S75" s="84" t="s">
        <v>189</v>
      </c>
      <c r="T75" s="82" t="s">
        <v>483</v>
      </c>
      <c r="U75" s="85" t="s">
        <v>485</v>
      </c>
      <c r="V75" s="19">
        <v>1</v>
      </c>
      <c r="X75" s="75" t="s">
        <v>129</v>
      </c>
      <c r="Y75" s="73" t="s">
        <v>463</v>
      </c>
      <c r="Z75" s="93" t="s">
        <v>402</v>
      </c>
      <c r="AA75" s="14">
        <v>1</v>
      </c>
      <c r="AE75" s="3"/>
      <c r="AJ75" s="3"/>
    </row>
    <row r="76" spans="1:37" hidden="1" x14ac:dyDescent="0.25">
      <c r="A76" s="15" t="s">
        <v>190</v>
      </c>
      <c r="B76" s="16" t="s">
        <v>442</v>
      </c>
      <c r="C76" s="86" t="s">
        <v>334</v>
      </c>
      <c r="D76" s="153"/>
      <c r="E76" s="153"/>
      <c r="F76" s="3" t="e">
        <v>#N/A</v>
      </c>
      <c r="G76" s="135" t="s">
        <v>185</v>
      </c>
      <c r="H76" s="82" t="s">
        <v>465</v>
      </c>
      <c r="I76" s="85" t="s">
        <v>385</v>
      </c>
      <c r="J76" s="19">
        <v>1</v>
      </c>
      <c r="K76" s="78"/>
      <c r="L76" s="79"/>
      <c r="N76" s="135" t="s">
        <v>182</v>
      </c>
      <c r="O76" s="82" t="s">
        <v>183</v>
      </c>
      <c r="P76" s="99" t="s">
        <v>476</v>
      </c>
      <c r="Q76" s="19">
        <v>1</v>
      </c>
      <c r="R76" s="80"/>
      <c r="S76" s="135" t="s">
        <v>189</v>
      </c>
      <c r="T76" s="82" t="s">
        <v>483</v>
      </c>
      <c r="U76" s="99" t="s">
        <v>485</v>
      </c>
      <c r="V76" s="19">
        <v>1</v>
      </c>
      <c r="X76" s="84" t="s">
        <v>129</v>
      </c>
      <c r="Y76" s="82" t="s">
        <v>463</v>
      </c>
      <c r="Z76" s="94" t="s">
        <v>402</v>
      </c>
      <c r="AA76" s="19">
        <v>1</v>
      </c>
      <c r="AE76" s="3"/>
      <c r="AJ76" s="3"/>
    </row>
    <row r="77" spans="1:37" ht="15.75" hidden="1" thickBot="1" x14ac:dyDescent="0.3">
      <c r="A77" s="20" t="s">
        <v>191</v>
      </c>
      <c r="B77" s="21" t="s">
        <v>443</v>
      </c>
      <c r="C77" s="91" t="s">
        <v>409</v>
      </c>
      <c r="D77" s="153"/>
      <c r="E77" s="153"/>
      <c r="F77" s="3" t="e">
        <v>#N/A</v>
      </c>
      <c r="G77" s="20" t="s">
        <v>187</v>
      </c>
      <c r="H77" s="88" t="s">
        <v>466</v>
      </c>
      <c r="I77" s="90" t="s">
        <v>471</v>
      </c>
      <c r="J77" s="24">
        <v>1</v>
      </c>
      <c r="K77" s="78"/>
      <c r="L77" s="79"/>
      <c r="N77" s="137" t="s">
        <v>182</v>
      </c>
      <c r="O77" s="88" t="s">
        <v>183</v>
      </c>
      <c r="P77" s="112" t="s">
        <v>476</v>
      </c>
      <c r="Q77" s="24">
        <v>1</v>
      </c>
      <c r="R77" s="80"/>
      <c r="S77" s="137" t="s">
        <v>189</v>
      </c>
      <c r="T77" s="88" t="s">
        <v>483</v>
      </c>
      <c r="U77" s="112" t="s">
        <v>485</v>
      </c>
      <c r="V77" s="24">
        <v>1</v>
      </c>
      <c r="X77" s="89" t="s">
        <v>129</v>
      </c>
      <c r="Y77" s="88" t="s">
        <v>463</v>
      </c>
      <c r="Z77" s="96" t="s">
        <v>402</v>
      </c>
      <c r="AA77" s="24">
        <v>1</v>
      </c>
      <c r="AE77" s="3"/>
      <c r="AJ77" s="3"/>
    </row>
    <row r="78" spans="1:37" hidden="1" x14ac:dyDescent="0.25">
      <c r="A78" s="10" t="s">
        <v>192</v>
      </c>
      <c r="B78" s="11" t="s">
        <v>441</v>
      </c>
      <c r="C78" s="77" t="s">
        <v>337</v>
      </c>
      <c r="D78" s="153"/>
      <c r="E78" s="153"/>
      <c r="F78" s="3" t="e">
        <v>#N/A</v>
      </c>
      <c r="G78" s="10" t="s">
        <v>181</v>
      </c>
      <c r="H78" s="73" t="s">
        <v>464</v>
      </c>
      <c r="I78" s="76" t="s">
        <v>384</v>
      </c>
      <c r="J78" s="14">
        <v>1</v>
      </c>
      <c r="K78" s="78"/>
      <c r="L78" s="79"/>
      <c r="N78" s="10"/>
      <c r="O78" s="73"/>
      <c r="P78" s="76"/>
      <c r="Q78" s="14"/>
      <c r="R78" s="80"/>
      <c r="S78" s="75" t="s">
        <v>189</v>
      </c>
      <c r="T78" s="73" t="s">
        <v>483</v>
      </c>
      <c r="U78" s="76" t="s">
        <v>485</v>
      </c>
      <c r="V78" s="14">
        <v>2</v>
      </c>
      <c r="X78" s="75" t="s">
        <v>129</v>
      </c>
      <c r="Y78" s="73" t="s">
        <v>463</v>
      </c>
      <c r="Z78" s="93" t="s">
        <v>402</v>
      </c>
      <c r="AA78" s="14">
        <v>2</v>
      </c>
      <c r="AE78" s="3"/>
      <c r="AJ78" s="3"/>
    </row>
    <row r="79" spans="1:37" ht="15.75" hidden="1" thickBot="1" x14ac:dyDescent="0.3">
      <c r="A79" s="20" t="s">
        <v>193</v>
      </c>
      <c r="B79" s="21" t="s">
        <v>442</v>
      </c>
      <c r="C79" s="91" t="s">
        <v>334</v>
      </c>
      <c r="D79" s="153"/>
      <c r="E79" s="153"/>
      <c r="F79" s="3" t="e">
        <v>#N/A</v>
      </c>
      <c r="G79" s="137" t="s">
        <v>185</v>
      </c>
      <c r="H79" s="88" t="s">
        <v>465</v>
      </c>
      <c r="I79" s="90" t="s">
        <v>385</v>
      </c>
      <c r="J79" s="24">
        <v>1</v>
      </c>
      <c r="K79" s="78"/>
      <c r="L79" s="79"/>
      <c r="N79" s="137"/>
      <c r="O79" s="88"/>
      <c r="P79" s="112"/>
      <c r="Q79" s="24"/>
      <c r="R79" s="80"/>
      <c r="S79" s="137" t="s">
        <v>189</v>
      </c>
      <c r="T79" s="88" t="s">
        <v>483</v>
      </c>
      <c r="U79" s="112" t="s">
        <v>485</v>
      </c>
      <c r="V79" s="24">
        <v>2</v>
      </c>
      <c r="X79" s="89" t="s">
        <v>129</v>
      </c>
      <c r="Y79" s="88" t="s">
        <v>463</v>
      </c>
      <c r="Z79" s="96" t="s">
        <v>402</v>
      </c>
      <c r="AA79" s="24">
        <v>2</v>
      </c>
      <c r="AE79" s="3"/>
      <c r="AJ79" s="3"/>
    </row>
    <row r="80" spans="1:37" hidden="1" x14ac:dyDescent="0.25">
      <c r="F80" s="3" t="e">
        <v>#N/A</v>
      </c>
      <c r="K80" s="78"/>
      <c r="L80" s="79"/>
    </row>
    <row r="81" spans="1:36" s="9" customFormat="1" ht="21" hidden="1" customHeight="1" thickBot="1" x14ac:dyDescent="0.3">
      <c r="A81" s="246" t="s">
        <v>194</v>
      </c>
      <c r="B81" s="247"/>
      <c r="C81" s="248"/>
      <c r="D81" s="160"/>
      <c r="E81" s="160"/>
      <c r="F81" s="3" t="e">
        <v>#N/A</v>
      </c>
      <c r="G81" s="246" t="s">
        <v>195</v>
      </c>
      <c r="H81" s="247"/>
      <c r="I81" s="247"/>
      <c r="J81" s="248"/>
      <c r="K81" s="78"/>
      <c r="L81" s="79"/>
      <c r="N81" s="246" t="s">
        <v>196</v>
      </c>
      <c r="O81" s="247"/>
      <c r="P81" s="247"/>
      <c r="Q81" s="248"/>
      <c r="R81" s="67"/>
      <c r="S81" s="246" t="s">
        <v>197</v>
      </c>
      <c r="T81" s="247"/>
      <c r="U81" s="247"/>
      <c r="V81" s="248"/>
      <c r="X81" s="140"/>
      <c r="Y81" s="140"/>
      <c r="Z81" s="140"/>
      <c r="AA81" s="157"/>
      <c r="AF81" s="150"/>
    </row>
    <row r="82" spans="1:36" hidden="1" x14ac:dyDescent="0.25">
      <c r="A82" s="10" t="s">
        <v>198</v>
      </c>
      <c r="B82" s="11" t="s">
        <v>444</v>
      </c>
      <c r="C82" s="77" t="s">
        <v>410</v>
      </c>
      <c r="D82" s="153"/>
      <c r="E82" s="153"/>
      <c r="F82" s="3" t="e">
        <v>#N/A</v>
      </c>
      <c r="G82" s="10" t="s">
        <v>199</v>
      </c>
      <c r="H82" s="73" t="s">
        <v>466</v>
      </c>
      <c r="I82" s="93" t="s">
        <v>472</v>
      </c>
      <c r="J82" s="14">
        <v>1</v>
      </c>
      <c r="K82" s="78"/>
      <c r="L82" s="79"/>
      <c r="N82" s="10" t="s">
        <v>200</v>
      </c>
      <c r="O82" s="73" t="s">
        <v>139</v>
      </c>
      <c r="P82" s="76" t="s">
        <v>477</v>
      </c>
      <c r="Q82" s="14">
        <v>1</v>
      </c>
      <c r="S82" s="10" t="s">
        <v>201</v>
      </c>
      <c r="T82" s="73" t="s">
        <v>183</v>
      </c>
      <c r="U82" s="76" t="s">
        <v>488</v>
      </c>
      <c r="V82" s="14">
        <v>2</v>
      </c>
    </row>
    <row r="83" spans="1:36" hidden="1" x14ac:dyDescent="0.25">
      <c r="A83" s="15" t="s">
        <v>202</v>
      </c>
      <c r="B83" s="16" t="s">
        <v>445</v>
      </c>
      <c r="C83" s="86" t="s">
        <v>411</v>
      </c>
      <c r="D83" s="153"/>
      <c r="E83" s="153"/>
      <c r="F83" s="3" t="e">
        <v>#N/A</v>
      </c>
      <c r="G83" s="15" t="s">
        <v>203</v>
      </c>
      <c r="H83" s="82" t="s">
        <v>467</v>
      </c>
      <c r="I83" s="94" t="s">
        <v>473</v>
      </c>
      <c r="J83" s="19">
        <v>1</v>
      </c>
      <c r="K83" s="78"/>
      <c r="L83" s="79"/>
      <c r="N83" s="135" t="s">
        <v>200</v>
      </c>
      <c r="O83" s="82" t="s">
        <v>139</v>
      </c>
      <c r="P83" s="99" t="s">
        <v>477</v>
      </c>
      <c r="Q83" s="19">
        <v>1</v>
      </c>
      <c r="S83" s="135" t="s">
        <v>201</v>
      </c>
      <c r="T83" s="82" t="s">
        <v>183</v>
      </c>
      <c r="U83" s="99" t="s">
        <v>488</v>
      </c>
      <c r="V83" s="19">
        <v>2</v>
      </c>
    </row>
    <row r="84" spans="1:36" ht="15.75" hidden="1" thickBot="1" x14ac:dyDescent="0.3">
      <c r="A84" s="20" t="s">
        <v>204</v>
      </c>
      <c r="B84" s="21" t="s">
        <v>446</v>
      </c>
      <c r="C84" s="91" t="s">
        <v>412</v>
      </c>
      <c r="D84" s="153"/>
      <c r="E84" s="153"/>
      <c r="F84" s="3" t="e">
        <v>#N/A</v>
      </c>
      <c r="G84" s="20" t="s">
        <v>205</v>
      </c>
      <c r="H84" s="88" t="s">
        <v>468</v>
      </c>
      <c r="I84" s="96" t="s">
        <v>474</v>
      </c>
      <c r="J84" s="24">
        <v>1</v>
      </c>
      <c r="K84" s="78"/>
      <c r="L84" s="79"/>
      <c r="N84" s="141" t="s">
        <v>200</v>
      </c>
      <c r="O84" s="88" t="s">
        <v>139</v>
      </c>
      <c r="P84" s="112" t="s">
        <v>477</v>
      </c>
      <c r="Q84" s="24">
        <v>1</v>
      </c>
      <c r="S84" s="137" t="s">
        <v>201</v>
      </c>
      <c r="T84" s="88" t="s">
        <v>183</v>
      </c>
      <c r="U84" s="112" t="s">
        <v>488</v>
      </c>
      <c r="V84" s="24">
        <v>2</v>
      </c>
    </row>
    <row r="85" spans="1:36" hidden="1" x14ac:dyDescent="0.25">
      <c r="A85" s="10" t="s">
        <v>206</v>
      </c>
      <c r="B85" s="11" t="s">
        <v>444</v>
      </c>
      <c r="C85" s="77" t="s">
        <v>413</v>
      </c>
      <c r="D85" s="153"/>
      <c r="E85" s="153"/>
      <c r="F85" s="3" t="e">
        <v>#N/A</v>
      </c>
      <c r="G85" s="10" t="s">
        <v>199</v>
      </c>
      <c r="H85" s="73" t="s">
        <v>466</v>
      </c>
      <c r="I85" s="93" t="s">
        <v>472</v>
      </c>
      <c r="J85" s="14">
        <v>1</v>
      </c>
      <c r="K85" s="78"/>
      <c r="L85" s="79"/>
      <c r="M85" s="63"/>
      <c r="N85" s="10" t="s">
        <v>207</v>
      </c>
      <c r="O85" s="73" t="s">
        <v>139</v>
      </c>
      <c r="P85" s="76" t="s">
        <v>478</v>
      </c>
      <c r="Q85" s="14">
        <v>1</v>
      </c>
      <c r="S85" s="10" t="s">
        <v>201</v>
      </c>
      <c r="T85" s="73" t="s">
        <v>183</v>
      </c>
      <c r="U85" s="76" t="s">
        <v>488</v>
      </c>
      <c r="V85" s="14">
        <v>2</v>
      </c>
    </row>
    <row r="86" spans="1:36" hidden="1" x14ac:dyDescent="0.25">
      <c r="A86" s="15" t="s">
        <v>208</v>
      </c>
      <c r="B86" s="16" t="s">
        <v>445</v>
      </c>
      <c r="C86" s="86" t="s">
        <v>414</v>
      </c>
      <c r="D86" s="153"/>
      <c r="E86" s="153"/>
      <c r="F86" s="3" t="e">
        <v>#N/A</v>
      </c>
      <c r="G86" s="15" t="s">
        <v>203</v>
      </c>
      <c r="H86" s="82" t="s">
        <v>467</v>
      </c>
      <c r="I86" s="94" t="s">
        <v>473</v>
      </c>
      <c r="J86" s="19">
        <v>1</v>
      </c>
      <c r="K86" s="78"/>
      <c r="L86" s="79"/>
      <c r="M86" s="63"/>
      <c r="N86" s="135" t="s">
        <v>207</v>
      </c>
      <c r="O86" s="82" t="s">
        <v>139</v>
      </c>
      <c r="P86" s="99" t="s">
        <v>478</v>
      </c>
      <c r="Q86" s="19">
        <v>1</v>
      </c>
      <c r="S86" s="135" t="s">
        <v>201</v>
      </c>
      <c r="T86" s="82" t="s">
        <v>183</v>
      </c>
      <c r="U86" s="99" t="s">
        <v>488</v>
      </c>
      <c r="V86" s="19">
        <v>2</v>
      </c>
    </row>
    <row r="87" spans="1:36" ht="15.75" hidden="1" thickBot="1" x14ac:dyDescent="0.3">
      <c r="A87" s="20" t="s">
        <v>209</v>
      </c>
      <c r="B87" s="21" t="s">
        <v>446</v>
      </c>
      <c r="C87" s="91" t="s">
        <v>415</v>
      </c>
      <c r="D87" s="153"/>
      <c r="E87" s="153"/>
      <c r="F87" s="3" t="e">
        <v>#N/A</v>
      </c>
      <c r="G87" s="20" t="s">
        <v>205</v>
      </c>
      <c r="H87" s="88" t="s">
        <v>468</v>
      </c>
      <c r="I87" s="96" t="s">
        <v>474</v>
      </c>
      <c r="J87" s="24">
        <v>1</v>
      </c>
      <c r="K87" s="78"/>
      <c r="L87" s="79"/>
      <c r="M87" s="63"/>
      <c r="N87" s="137" t="s">
        <v>207</v>
      </c>
      <c r="O87" s="88" t="s">
        <v>139</v>
      </c>
      <c r="P87" s="112" t="s">
        <v>478</v>
      </c>
      <c r="Q87" s="24">
        <v>1</v>
      </c>
      <c r="S87" s="137" t="s">
        <v>201</v>
      </c>
      <c r="T87" s="88" t="s">
        <v>183</v>
      </c>
      <c r="U87" s="112" t="s">
        <v>488</v>
      </c>
      <c r="V87" s="24">
        <v>2</v>
      </c>
    </row>
    <row r="88" spans="1:36" hidden="1" x14ac:dyDescent="0.25">
      <c r="A88" s="10" t="s">
        <v>210</v>
      </c>
      <c r="B88" s="11" t="s">
        <v>444</v>
      </c>
      <c r="C88" s="77" t="s">
        <v>416</v>
      </c>
      <c r="D88" s="153"/>
      <c r="E88" s="153"/>
      <c r="F88" s="3" t="e">
        <v>#N/A</v>
      </c>
      <c r="G88" s="10" t="s">
        <v>199</v>
      </c>
      <c r="H88" s="73" t="s">
        <v>466</v>
      </c>
      <c r="I88" s="93" t="s">
        <v>472</v>
      </c>
      <c r="J88" s="14">
        <v>1</v>
      </c>
      <c r="K88" s="78"/>
      <c r="L88" s="79"/>
      <c r="N88" s="10" t="s">
        <v>211</v>
      </c>
      <c r="O88" s="73" t="s">
        <v>139</v>
      </c>
      <c r="P88" s="76" t="s">
        <v>479</v>
      </c>
      <c r="Q88" s="14">
        <v>1</v>
      </c>
      <c r="R88" s="80"/>
      <c r="S88" s="10" t="s">
        <v>201</v>
      </c>
      <c r="T88" s="73" t="s">
        <v>183</v>
      </c>
      <c r="U88" s="76" t="s">
        <v>488</v>
      </c>
      <c r="V88" s="14">
        <v>2</v>
      </c>
      <c r="Z88" s="3"/>
      <c r="AE88" s="3"/>
      <c r="AJ88" s="3"/>
    </row>
    <row r="89" spans="1:36" hidden="1" x14ac:dyDescent="0.25">
      <c r="A89" s="15" t="s">
        <v>212</v>
      </c>
      <c r="B89" s="16" t="s">
        <v>445</v>
      </c>
      <c r="C89" s="86" t="s">
        <v>417</v>
      </c>
      <c r="D89" s="153"/>
      <c r="E89" s="153"/>
      <c r="F89" s="3" t="e">
        <v>#N/A</v>
      </c>
      <c r="G89" s="15" t="s">
        <v>203</v>
      </c>
      <c r="H89" s="82" t="s">
        <v>467</v>
      </c>
      <c r="I89" s="94" t="s">
        <v>473</v>
      </c>
      <c r="J89" s="19">
        <v>1</v>
      </c>
      <c r="K89" s="78"/>
      <c r="L89" s="79"/>
      <c r="N89" s="135" t="s">
        <v>211</v>
      </c>
      <c r="O89" s="82" t="s">
        <v>139</v>
      </c>
      <c r="P89" s="99" t="s">
        <v>479</v>
      </c>
      <c r="Q89" s="19">
        <v>1</v>
      </c>
      <c r="R89" s="80"/>
      <c r="S89" s="135" t="s">
        <v>201</v>
      </c>
      <c r="T89" s="82" t="s">
        <v>183</v>
      </c>
      <c r="U89" s="99" t="s">
        <v>488</v>
      </c>
      <c r="V89" s="19">
        <v>2</v>
      </c>
      <c r="Z89" s="3"/>
      <c r="AE89" s="3"/>
      <c r="AJ89" s="3"/>
    </row>
    <row r="90" spans="1:36" ht="15.75" hidden="1" thickBot="1" x14ac:dyDescent="0.3">
      <c r="A90" s="20" t="s">
        <v>213</v>
      </c>
      <c r="B90" s="21" t="s">
        <v>446</v>
      </c>
      <c r="C90" s="91" t="s">
        <v>418</v>
      </c>
      <c r="D90" s="153"/>
      <c r="E90" s="153"/>
      <c r="F90" s="3" t="e">
        <v>#N/A</v>
      </c>
      <c r="G90" s="20" t="s">
        <v>205</v>
      </c>
      <c r="H90" s="88" t="s">
        <v>468</v>
      </c>
      <c r="I90" s="96" t="s">
        <v>474</v>
      </c>
      <c r="J90" s="24">
        <v>1</v>
      </c>
      <c r="K90" s="78"/>
      <c r="L90" s="79"/>
      <c r="N90" s="137" t="s">
        <v>211</v>
      </c>
      <c r="O90" s="88" t="s">
        <v>139</v>
      </c>
      <c r="P90" s="112" t="s">
        <v>479</v>
      </c>
      <c r="Q90" s="24">
        <v>1</v>
      </c>
      <c r="R90" s="80"/>
      <c r="S90" s="137" t="s">
        <v>201</v>
      </c>
      <c r="T90" s="88" t="s">
        <v>183</v>
      </c>
      <c r="U90" s="112" t="s">
        <v>488</v>
      </c>
      <c r="V90" s="24">
        <v>2</v>
      </c>
      <c r="X90" s="246" t="s">
        <v>197</v>
      </c>
      <c r="Y90" s="247"/>
      <c r="Z90" s="247"/>
      <c r="AA90" s="248"/>
      <c r="AE90" s="3"/>
      <c r="AJ90" s="3"/>
    </row>
    <row r="91" spans="1:36" hidden="1" x14ac:dyDescent="0.25">
      <c r="A91" s="10" t="s">
        <v>214</v>
      </c>
      <c r="B91" s="11" t="s">
        <v>447</v>
      </c>
      <c r="C91" s="77" t="s">
        <v>419</v>
      </c>
      <c r="D91" s="153"/>
      <c r="E91" s="153"/>
      <c r="F91" s="3" t="e">
        <v>#N/A</v>
      </c>
      <c r="G91" s="10" t="s">
        <v>215</v>
      </c>
      <c r="H91" s="73" t="s">
        <v>465</v>
      </c>
      <c r="I91" s="76" t="s">
        <v>475</v>
      </c>
      <c r="J91" s="14">
        <v>1</v>
      </c>
      <c r="K91" s="78"/>
      <c r="L91" s="79"/>
      <c r="N91" s="10" t="s">
        <v>200</v>
      </c>
      <c r="O91" s="73" t="s">
        <v>139</v>
      </c>
      <c r="P91" s="76" t="s">
        <v>477</v>
      </c>
      <c r="Q91" s="14">
        <v>1</v>
      </c>
      <c r="S91" s="10" t="s">
        <v>201</v>
      </c>
      <c r="T91" s="73" t="s">
        <v>183</v>
      </c>
      <c r="U91" s="76" t="s">
        <v>488</v>
      </c>
      <c r="V91" s="14">
        <v>1</v>
      </c>
      <c r="X91" s="75" t="s">
        <v>216</v>
      </c>
      <c r="Y91" s="73" t="s">
        <v>217</v>
      </c>
      <c r="Z91" s="76" t="s">
        <v>484</v>
      </c>
      <c r="AA91" s="14">
        <v>2</v>
      </c>
    </row>
    <row r="92" spans="1:36" hidden="1" x14ac:dyDescent="0.25">
      <c r="A92" s="15" t="s">
        <v>218</v>
      </c>
      <c r="B92" s="16" t="s">
        <v>444</v>
      </c>
      <c r="C92" s="86" t="s">
        <v>410</v>
      </c>
      <c r="D92" s="153"/>
      <c r="E92" s="153"/>
      <c r="F92" s="3" t="e">
        <v>#N/A</v>
      </c>
      <c r="G92" s="15" t="s">
        <v>199</v>
      </c>
      <c r="H92" s="82" t="s">
        <v>466</v>
      </c>
      <c r="I92" s="85" t="s">
        <v>472</v>
      </c>
      <c r="J92" s="19">
        <v>1</v>
      </c>
      <c r="K92" s="78"/>
      <c r="L92" s="79"/>
      <c r="N92" s="135" t="s">
        <v>200</v>
      </c>
      <c r="O92" s="82" t="s">
        <v>139</v>
      </c>
      <c r="P92" s="99" t="s">
        <v>477</v>
      </c>
      <c r="Q92" s="19">
        <v>1</v>
      </c>
      <c r="S92" s="135" t="s">
        <v>201</v>
      </c>
      <c r="T92" s="82" t="s">
        <v>183</v>
      </c>
      <c r="U92" s="99" t="s">
        <v>488</v>
      </c>
      <c r="V92" s="19">
        <v>1</v>
      </c>
      <c r="X92" s="135" t="s">
        <v>216</v>
      </c>
      <c r="Y92" s="82" t="s">
        <v>219</v>
      </c>
      <c r="Z92" s="99" t="s">
        <v>484</v>
      </c>
      <c r="AA92" s="19">
        <v>2</v>
      </c>
    </row>
    <row r="93" spans="1:36" ht="15.75" hidden="1" thickBot="1" x14ac:dyDescent="0.3">
      <c r="A93" s="142" t="s">
        <v>220</v>
      </c>
      <c r="B93" s="143" t="s">
        <v>445</v>
      </c>
      <c r="C93" s="106" t="s">
        <v>411</v>
      </c>
      <c r="D93" s="153"/>
      <c r="E93" s="153"/>
      <c r="F93" s="3" t="e">
        <v>#N/A</v>
      </c>
      <c r="G93" s="142" t="s">
        <v>203</v>
      </c>
      <c r="H93" s="104" t="s">
        <v>467</v>
      </c>
      <c r="I93" s="105" t="s">
        <v>473</v>
      </c>
      <c r="J93" s="187">
        <v>1</v>
      </c>
      <c r="K93" s="78"/>
      <c r="L93" s="79"/>
      <c r="N93" s="141" t="s">
        <v>200</v>
      </c>
      <c r="O93" s="104" t="s">
        <v>139</v>
      </c>
      <c r="P93" s="112" t="s">
        <v>477</v>
      </c>
      <c r="Q93" s="187">
        <v>1</v>
      </c>
      <c r="S93" s="137" t="s">
        <v>201</v>
      </c>
      <c r="T93" s="88" t="s">
        <v>183</v>
      </c>
      <c r="U93" s="112" t="s">
        <v>488</v>
      </c>
      <c r="V93" s="24">
        <v>1</v>
      </c>
      <c r="X93" s="137" t="s">
        <v>216</v>
      </c>
      <c r="Y93" s="88" t="s">
        <v>217</v>
      </c>
      <c r="Z93" s="112" t="s">
        <v>484</v>
      </c>
      <c r="AA93" s="24">
        <v>2</v>
      </c>
    </row>
    <row r="94" spans="1:36" hidden="1" x14ac:dyDescent="0.25">
      <c r="A94" s="10" t="s">
        <v>221</v>
      </c>
      <c r="B94" s="11" t="s">
        <v>447</v>
      </c>
      <c r="C94" s="77" t="s">
        <v>420</v>
      </c>
      <c r="D94" s="153"/>
      <c r="E94" s="153"/>
      <c r="F94" s="3" t="e">
        <v>#N/A</v>
      </c>
      <c r="G94" s="10" t="s">
        <v>215</v>
      </c>
      <c r="H94" s="73" t="s">
        <v>465</v>
      </c>
      <c r="I94" s="76" t="s">
        <v>475</v>
      </c>
      <c r="J94" s="14">
        <v>1</v>
      </c>
      <c r="K94" s="78"/>
      <c r="L94" s="79"/>
      <c r="N94" s="10" t="s">
        <v>207</v>
      </c>
      <c r="O94" s="73" t="s">
        <v>139</v>
      </c>
      <c r="P94" s="76" t="s">
        <v>478</v>
      </c>
      <c r="Q94" s="14">
        <v>1</v>
      </c>
      <c r="S94" s="10" t="s">
        <v>201</v>
      </c>
      <c r="T94" s="73" t="s">
        <v>183</v>
      </c>
      <c r="U94" s="76" t="s">
        <v>488</v>
      </c>
      <c r="V94" s="14">
        <v>1</v>
      </c>
      <c r="X94" s="75" t="s">
        <v>216</v>
      </c>
      <c r="Y94" s="82" t="s">
        <v>217</v>
      </c>
      <c r="Z94" s="76" t="s">
        <v>484</v>
      </c>
      <c r="AA94" s="19">
        <v>2</v>
      </c>
    </row>
    <row r="95" spans="1:36" hidden="1" x14ac:dyDescent="0.25">
      <c r="A95" s="15" t="s">
        <v>222</v>
      </c>
      <c r="B95" s="16" t="s">
        <v>444</v>
      </c>
      <c r="C95" s="86" t="s">
        <v>413</v>
      </c>
      <c r="D95" s="153"/>
      <c r="E95" s="153"/>
      <c r="F95" s="3" t="e">
        <v>#N/A</v>
      </c>
      <c r="G95" s="15" t="s">
        <v>199</v>
      </c>
      <c r="H95" s="82" t="s">
        <v>466</v>
      </c>
      <c r="I95" s="85" t="s">
        <v>472</v>
      </c>
      <c r="J95" s="19">
        <v>1</v>
      </c>
      <c r="K95" s="78"/>
      <c r="L95" s="79"/>
      <c r="N95" s="135" t="s">
        <v>207</v>
      </c>
      <c r="O95" s="82" t="s">
        <v>139</v>
      </c>
      <c r="P95" s="99" t="s">
        <v>478</v>
      </c>
      <c r="Q95" s="19">
        <v>1</v>
      </c>
      <c r="S95" s="135" t="s">
        <v>201</v>
      </c>
      <c r="T95" s="82" t="s">
        <v>183</v>
      </c>
      <c r="U95" s="99" t="s">
        <v>488</v>
      </c>
      <c r="V95" s="19">
        <v>1</v>
      </c>
      <c r="X95" s="135" t="s">
        <v>216</v>
      </c>
      <c r="Y95" s="82" t="s">
        <v>217</v>
      </c>
      <c r="Z95" s="99" t="s">
        <v>484</v>
      </c>
      <c r="AA95" s="19">
        <v>2</v>
      </c>
    </row>
    <row r="96" spans="1:36" ht="15.75" hidden="1" thickBot="1" x14ac:dyDescent="0.3">
      <c r="A96" s="20" t="s">
        <v>223</v>
      </c>
      <c r="B96" s="21" t="s">
        <v>445</v>
      </c>
      <c r="C96" s="91" t="s">
        <v>414</v>
      </c>
      <c r="D96" s="153"/>
      <c r="E96" s="153"/>
      <c r="F96" s="3" t="e">
        <v>#N/A</v>
      </c>
      <c r="G96" s="20" t="s">
        <v>203</v>
      </c>
      <c r="H96" s="88" t="s">
        <v>467</v>
      </c>
      <c r="I96" s="105" t="s">
        <v>473</v>
      </c>
      <c r="J96" s="24">
        <v>1</v>
      </c>
      <c r="K96" s="78"/>
      <c r="L96" s="79"/>
      <c r="N96" s="137" t="s">
        <v>207</v>
      </c>
      <c r="O96" s="88" t="s">
        <v>139</v>
      </c>
      <c r="P96" s="112" t="s">
        <v>478</v>
      </c>
      <c r="Q96" s="24">
        <v>1</v>
      </c>
      <c r="S96" s="137" t="s">
        <v>201</v>
      </c>
      <c r="T96" s="88" t="s">
        <v>183</v>
      </c>
      <c r="U96" s="112" t="s">
        <v>488</v>
      </c>
      <c r="V96" s="24">
        <v>1</v>
      </c>
      <c r="X96" s="137" t="s">
        <v>216</v>
      </c>
      <c r="Y96" s="88" t="s">
        <v>219</v>
      </c>
      <c r="Z96" s="112" t="s">
        <v>484</v>
      </c>
      <c r="AA96" s="24">
        <v>2</v>
      </c>
    </row>
    <row r="97" spans="1:36" hidden="1" x14ac:dyDescent="0.25">
      <c r="A97" s="10" t="s">
        <v>224</v>
      </c>
      <c r="B97" s="11" t="s">
        <v>447</v>
      </c>
      <c r="C97" s="77" t="s">
        <v>421</v>
      </c>
      <c r="D97" s="153"/>
      <c r="E97" s="153"/>
      <c r="F97" s="3" t="e">
        <v>#N/A</v>
      </c>
      <c r="G97" s="10" t="s">
        <v>215</v>
      </c>
      <c r="H97" s="73" t="s">
        <v>465</v>
      </c>
      <c r="I97" s="76" t="s">
        <v>475</v>
      </c>
      <c r="J97" s="14">
        <v>1</v>
      </c>
      <c r="K97" s="78"/>
      <c r="L97" s="79"/>
      <c r="N97" s="10" t="s">
        <v>211</v>
      </c>
      <c r="O97" s="73" t="s">
        <v>139</v>
      </c>
      <c r="P97" s="76" t="s">
        <v>479</v>
      </c>
      <c r="Q97" s="14">
        <v>1</v>
      </c>
      <c r="R97" s="80"/>
      <c r="S97" s="10" t="s">
        <v>201</v>
      </c>
      <c r="T97" s="73" t="s">
        <v>183</v>
      </c>
      <c r="U97" s="76" t="s">
        <v>488</v>
      </c>
      <c r="V97" s="14">
        <v>1</v>
      </c>
      <c r="X97" s="75" t="s">
        <v>216</v>
      </c>
      <c r="Y97" s="82" t="s">
        <v>219</v>
      </c>
      <c r="Z97" s="76" t="s">
        <v>484</v>
      </c>
      <c r="AA97" s="19">
        <v>2</v>
      </c>
      <c r="AE97" s="3"/>
      <c r="AJ97" s="3"/>
    </row>
    <row r="98" spans="1:36" hidden="1" x14ac:dyDescent="0.25">
      <c r="A98" s="15" t="s">
        <v>225</v>
      </c>
      <c r="B98" s="16" t="s">
        <v>444</v>
      </c>
      <c r="C98" s="86" t="s">
        <v>416</v>
      </c>
      <c r="D98" s="153"/>
      <c r="E98" s="153"/>
      <c r="F98" s="3" t="e">
        <v>#N/A</v>
      </c>
      <c r="G98" s="15" t="s">
        <v>199</v>
      </c>
      <c r="H98" s="82" t="s">
        <v>466</v>
      </c>
      <c r="I98" s="85" t="s">
        <v>472</v>
      </c>
      <c r="J98" s="19">
        <v>1</v>
      </c>
      <c r="K98" s="78"/>
      <c r="L98" s="79"/>
      <c r="N98" s="135" t="s">
        <v>211</v>
      </c>
      <c r="O98" s="82" t="s">
        <v>139</v>
      </c>
      <c r="P98" s="99" t="s">
        <v>479</v>
      </c>
      <c r="Q98" s="19">
        <v>1</v>
      </c>
      <c r="R98" s="80"/>
      <c r="S98" s="135" t="s">
        <v>201</v>
      </c>
      <c r="T98" s="82" t="s">
        <v>183</v>
      </c>
      <c r="U98" s="99" t="s">
        <v>488</v>
      </c>
      <c r="V98" s="19">
        <v>1</v>
      </c>
      <c r="X98" s="135" t="s">
        <v>216</v>
      </c>
      <c r="Y98" s="82" t="s">
        <v>219</v>
      </c>
      <c r="Z98" s="99" t="s">
        <v>484</v>
      </c>
      <c r="AA98" s="19">
        <v>2</v>
      </c>
      <c r="AE98" s="3"/>
      <c r="AJ98" s="3"/>
    </row>
    <row r="99" spans="1:36" ht="15.75" hidden="1" thickBot="1" x14ac:dyDescent="0.3">
      <c r="A99" s="20" t="s">
        <v>226</v>
      </c>
      <c r="B99" s="21" t="s">
        <v>445</v>
      </c>
      <c r="C99" s="91" t="s">
        <v>417</v>
      </c>
      <c r="D99" s="153"/>
      <c r="E99" s="153"/>
      <c r="F99" s="3" t="e">
        <v>#N/A</v>
      </c>
      <c r="G99" s="20" t="s">
        <v>203</v>
      </c>
      <c r="H99" s="88" t="s">
        <v>467</v>
      </c>
      <c r="I99" s="90" t="s">
        <v>473</v>
      </c>
      <c r="J99" s="24">
        <v>1</v>
      </c>
      <c r="K99" s="78"/>
      <c r="L99" s="79"/>
      <c r="N99" s="137" t="s">
        <v>211</v>
      </c>
      <c r="O99" s="88" t="s">
        <v>139</v>
      </c>
      <c r="P99" s="112" t="s">
        <v>479</v>
      </c>
      <c r="Q99" s="24">
        <v>1</v>
      </c>
      <c r="R99" s="80"/>
      <c r="S99" s="137" t="s">
        <v>201</v>
      </c>
      <c r="T99" s="88" t="s">
        <v>183</v>
      </c>
      <c r="U99" s="112" t="s">
        <v>488</v>
      </c>
      <c r="V99" s="24">
        <v>1</v>
      </c>
      <c r="X99" s="137" t="s">
        <v>216</v>
      </c>
      <c r="Y99" s="88" t="s">
        <v>219</v>
      </c>
      <c r="Z99" s="112" t="s">
        <v>484</v>
      </c>
      <c r="AA99" s="24">
        <v>2</v>
      </c>
      <c r="AE99" s="3"/>
      <c r="AJ99" s="3"/>
    </row>
    <row r="100" spans="1:36" hidden="1" x14ac:dyDescent="0.25">
      <c r="F100" s="3" t="e">
        <v>#N/A</v>
      </c>
      <c r="K100" s="78"/>
      <c r="L100" s="79"/>
    </row>
    <row r="101" spans="1:36" ht="15.75" thickBot="1" x14ac:dyDescent="0.3">
      <c r="K101" s="78"/>
      <c r="L101" s="79"/>
    </row>
    <row r="102" spans="1:36" x14ac:dyDescent="0.25">
      <c r="A102" s="75" t="s">
        <v>76</v>
      </c>
      <c r="B102" s="73" t="s">
        <v>448</v>
      </c>
      <c r="C102" s="93" t="s">
        <v>375</v>
      </c>
      <c r="D102" s="176"/>
      <c r="E102" s="32">
        <v>4267</v>
      </c>
      <c r="F102" s="3" t="s">
        <v>288</v>
      </c>
      <c r="K102" s="78"/>
      <c r="L102" s="79"/>
    </row>
    <row r="103" spans="1:36" x14ac:dyDescent="0.25">
      <c r="A103" s="84" t="s">
        <v>85</v>
      </c>
      <c r="B103" s="82" t="s">
        <v>449</v>
      </c>
      <c r="C103" s="94" t="s">
        <v>376</v>
      </c>
      <c r="D103" s="177"/>
      <c r="E103" s="33">
        <v>6398</v>
      </c>
      <c r="F103" s="3" t="s">
        <v>292</v>
      </c>
      <c r="K103" s="78"/>
      <c r="L103" s="79"/>
    </row>
    <row r="104" spans="1:36" x14ac:dyDescent="0.25">
      <c r="A104" s="84" t="s">
        <v>77</v>
      </c>
      <c r="B104" s="127" t="s">
        <v>78</v>
      </c>
      <c r="C104" s="44" t="s">
        <v>377</v>
      </c>
      <c r="D104" s="178"/>
      <c r="E104" s="163">
        <v>185</v>
      </c>
      <c r="F104" s="3" t="s">
        <v>289</v>
      </c>
      <c r="K104" s="78"/>
      <c r="L104" s="79"/>
    </row>
    <row r="105" spans="1:36" x14ac:dyDescent="0.25">
      <c r="A105" s="84" t="s">
        <v>86</v>
      </c>
      <c r="B105" s="127" t="s">
        <v>87</v>
      </c>
      <c r="C105" s="44" t="s">
        <v>378</v>
      </c>
      <c r="D105" s="178"/>
      <c r="E105" s="163">
        <v>265</v>
      </c>
      <c r="F105" s="3" t="s">
        <v>293</v>
      </c>
      <c r="K105" s="78"/>
      <c r="L105" s="79"/>
    </row>
    <row r="106" spans="1:36" x14ac:dyDescent="0.25">
      <c r="A106" s="81" t="s">
        <v>79</v>
      </c>
      <c r="B106" s="82" t="s">
        <v>80</v>
      </c>
      <c r="C106" s="94" t="s">
        <v>379</v>
      </c>
      <c r="D106" s="177"/>
      <c r="E106" s="33">
        <v>1887</v>
      </c>
      <c r="F106" s="3" t="s">
        <v>290</v>
      </c>
      <c r="K106" s="78"/>
      <c r="L106" s="79"/>
    </row>
    <row r="107" spans="1:36" x14ac:dyDescent="0.25">
      <c r="A107" s="84" t="s">
        <v>81</v>
      </c>
      <c r="B107" s="82" t="s">
        <v>82</v>
      </c>
      <c r="C107" s="94" t="s">
        <v>380</v>
      </c>
      <c r="D107" s="177"/>
      <c r="E107" s="33">
        <v>659</v>
      </c>
      <c r="F107" s="3" t="s">
        <v>291</v>
      </c>
      <c r="K107" s="78"/>
      <c r="L107" s="79"/>
    </row>
    <row r="108" spans="1:36" ht="15.75" thickBot="1" x14ac:dyDescent="0.3">
      <c r="A108" s="89" t="s">
        <v>88</v>
      </c>
      <c r="B108" s="88" t="s">
        <v>82</v>
      </c>
      <c r="C108" s="96" t="s">
        <v>381</v>
      </c>
      <c r="D108" s="179"/>
      <c r="E108" s="34">
        <v>746</v>
      </c>
      <c r="F108" s="3" t="s">
        <v>294</v>
      </c>
      <c r="K108" s="78"/>
      <c r="L108" s="79"/>
    </row>
    <row r="109" spans="1:36" x14ac:dyDescent="0.25">
      <c r="A109" s="97" t="s">
        <v>93</v>
      </c>
      <c r="B109" s="98" t="s">
        <v>450</v>
      </c>
      <c r="C109" s="144" t="s">
        <v>382</v>
      </c>
      <c r="D109" s="180"/>
      <c r="E109" s="164">
        <v>935</v>
      </c>
      <c r="F109" s="3" t="s">
        <v>295</v>
      </c>
      <c r="K109" s="78"/>
      <c r="L109" s="79"/>
    </row>
    <row r="110" spans="1:36" x14ac:dyDescent="0.25">
      <c r="A110" s="84" t="s">
        <v>97</v>
      </c>
      <c r="B110" s="82" t="s">
        <v>451</v>
      </c>
      <c r="C110" s="94" t="s">
        <v>383</v>
      </c>
      <c r="D110" s="177"/>
      <c r="E110" s="33">
        <v>1196</v>
      </c>
      <c r="F110" s="3" t="s">
        <v>296</v>
      </c>
      <c r="K110" s="78"/>
      <c r="L110" s="79"/>
    </row>
    <row r="111" spans="1:36" x14ac:dyDescent="0.25">
      <c r="A111" s="84" t="s">
        <v>99</v>
      </c>
      <c r="B111" s="82" t="s">
        <v>452</v>
      </c>
      <c r="C111" s="94" t="s">
        <v>384</v>
      </c>
      <c r="D111" s="177"/>
      <c r="E111" s="33">
        <v>1458</v>
      </c>
      <c r="F111" s="3" t="s">
        <v>297</v>
      </c>
      <c r="K111" s="78"/>
      <c r="L111" s="79"/>
    </row>
    <row r="112" spans="1:36" ht="15.75" thickBot="1" x14ac:dyDescent="0.3">
      <c r="A112" s="103" t="s">
        <v>101</v>
      </c>
      <c r="B112" s="104" t="s">
        <v>453</v>
      </c>
      <c r="C112" s="145" t="s">
        <v>385</v>
      </c>
      <c r="D112" s="181"/>
      <c r="E112" s="165">
        <v>1715</v>
      </c>
      <c r="F112" s="3" t="s">
        <v>298</v>
      </c>
      <c r="K112" s="78"/>
      <c r="L112" s="79"/>
    </row>
    <row r="113" spans="1:12" x14ac:dyDescent="0.25">
      <c r="A113" s="75" t="s">
        <v>110</v>
      </c>
      <c r="B113" s="73" t="s">
        <v>452</v>
      </c>
      <c r="C113" s="93" t="s">
        <v>386</v>
      </c>
      <c r="D113" s="176"/>
      <c r="E113" s="32">
        <v>1874</v>
      </c>
      <c r="F113" s="3" t="s">
        <v>299</v>
      </c>
      <c r="K113" s="78"/>
      <c r="L113" s="79"/>
    </row>
    <row r="114" spans="1:12" x14ac:dyDescent="0.25">
      <c r="A114" s="84" t="s">
        <v>117</v>
      </c>
      <c r="B114" s="82" t="s">
        <v>453</v>
      </c>
      <c r="C114" s="94" t="s">
        <v>387</v>
      </c>
      <c r="D114" s="177"/>
      <c r="E114" s="33">
        <v>2209</v>
      </c>
      <c r="F114" s="3" t="s">
        <v>300</v>
      </c>
      <c r="K114" s="78"/>
      <c r="L114" s="79"/>
    </row>
    <row r="115" spans="1:12" x14ac:dyDescent="0.25">
      <c r="A115" s="84" t="s">
        <v>118</v>
      </c>
      <c r="B115" s="82" t="s">
        <v>454</v>
      </c>
      <c r="C115" s="94" t="s">
        <v>388</v>
      </c>
      <c r="D115" s="177"/>
      <c r="E115" s="33">
        <v>2551</v>
      </c>
      <c r="F115" s="3" t="s">
        <v>301</v>
      </c>
      <c r="K115" s="78"/>
      <c r="L115" s="79"/>
    </row>
    <row r="116" spans="1:12" x14ac:dyDescent="0.25">
      <c r="A116" s="84" t="s">
        <v>119</v>
      </c>
      <c r="B116" s="82" t="s">
        <v>455</v>
      </c>
      <c r="C116" s="94" t="s">
        <v>389</v>
      </c>
      <c r="D116" s="177"/>
      <c r="E116" s="33">
        <v>2887</v>
      </c>
      <c r="F116" s="3" t="s">
        <v>302</v>
      </c>
      <c r="K116" s="78"/>
      <c r="L116" s="79"/>
    </row>
    <row r="117" spans="1:12" x14ac:dyDescent="0.25">
      <c r="A117" s="84" t="s">
        <v>120</v>
      </c>
      <c r="B117" s="82" t="s">
        <v>456</v>
      </c>
      <c r="C117" s="94" t="s">
        <v>390</v>
      </c>
      <c r="D117" s="177"/>
      <c r="E117" s="33">
        <v>3225</v>
      </c>
      <c r="F117" s="3" t="s">
        <v>303</v>
      </c>
      <c r="K117" s="78"/>
      <c r="L117" s="79"/>
    </row>
    <row r="118" spans="1:12" x14ac:dyDescent="0.25">
      <c r="A118" s="84" t="s">
        <v>111</v>
      </c>
      <c r="B118" s="82" t="s">
        <v>112</v>
      </c>
      <c r="C118" s="94" t="s">
        <v>391</v>
      </c>
      <c r="D118" s="177"/>
      <c r="E118" s="33">
        <v>5267</v>
      </c>
      <c r="F118" s="3" t="s">
        <v>304</v>
      </c>
      <c r="K118" s="78"/>
      <c r="L118" s="79"/>
    </row>
    <row r="119" spans="1:12" x14ac:dyDescent="0.25">
      <c r="A119" s="84" t="s">
        <v>122</v>
      </c>
      <c r="B119" s="82" t="s">
        <v>123</v>
      </c>
      <c r="C119" s="94" t="s">
        <v>391</v>
      </c>
      <c r="D119" s="177"/>
      <c r="E119" s="33">
        <v>4334</v>
      </c>
      <c r="F119" s="3" t="s">
        <v>305</v>
      </c>
      <c r="K119" s="78"/>
      <c r="L119" s="79"/>
    </row>
    <row r="120" spans="1:12" x14ac:dyDescent="0.25">
      <c r="A120" s="84" t="s">
        <v>113</v>
      </c>
      <c r="B120" s="82" t="s">
        <v>328</v>
      </c>
      <c r="C120" s="94" t="s">
        <v>392</v>
      </c>
      <c r="D120" s="177"/>
      <c r="E120" s="33">
        <v>690</v>
      </c>
      <c r="F120" s="3" t="s">
        <v>306</v>
      </c>
      <c r="K120" s="78"/>
      <c r="L120" s="79"/>
    </row>
    <row r="121" spans="1:12" x14ac:dyDescent="0.25">
      <c r="A121" s="84" t="s">
        <v>124</v>
      </c>
      <c r="B121" s="82" t="s">
        <v>329</v>
      </c>
      <c r="C121" s="94" t="s">
        <v>392</v>
      </c>
      <c r="D121" s="177"/>
      <c r="E121" s="33">
        <v>656</v>
      </c>
      <c r="F121" s="3" t="s">
        <v>307</v>
      </c>
      <c r="K121" s="78"/>
      <c r="L121" s="79"/>
    </row>
    <row r="122" spans="1:12" ht="15.75" thickBot="1" x14ac:dyDescent="0.3">
      <c r="A122" s="89" t="s">
        <v>115</v>
      </c>
      <c r="B122" s="88" t="s">
        <v>116</v>
      </c>
      <c r="C122" s="96" t="s">
        <v>393</v>
      </c>
      <c r="D122" s="179"/>
      <c r="E122" s="34">
        <v>1003</v>
      </c>
      <c r="F122" s="3" t="s">
        <v>242</v>
      </c>
      <c r="K122" s="78"/>
      <c r="L122" s="79"/>
    </row>
    <row r="123" spans="1:12" x14ac:dyDescent="0.25">
      <c r="A123" s="72" t="s">
        <v>164</v>
      </c>
      <c r="B123" s="73" t="s">
        <v>165</v>
      </c>
      <c r="C123" s="12" t="s">
        <v>422</v>
      </c>
      <c r="D123" s="182"/>
      <c r="E123" s="32">
        <v>1275</v>
      </c>
      <c r="F123" s="3" t="s">
        <v>316</v>
      </c>
      <c r="K123" s="78"/>
      <c r="L123" s="79"/>
    </row>
    <row r="124" spans="1:12" ht="30" x14ac:dyDescent="0.25">
      <c r="A124" s="81" t="s">
        <v>166</v>
      </c>
      <c r="B124" s="193" t="s">
        <v>167</v>
      </c>
      <c r="C124" s="17" t="s">
        <v>422</v>
      </c>
      <c r="D124" s="183"/>
      <c r="E124" s="33">
        <v>1267</v>
      </c>
      <c r="F124" s="3" t="s">
        <v>317</v>
      </c>
      <c r="K124" s="78"/>
      <c r="L124" s="79"/>
    </row>
    <row r="125" spans="1:12" x14ac:dyDescent="0.25">
      <c r="A125" s="81" t="s">
        <v>168</v>
      </c>
      <c r="B125" s="82" t="s">
        <v>169</v>
      </c>
      <c r="C125" s="17" t="s">
        <v>423</v>
      </c>
      <c r="D125" s="183"/>
      <c r="E125" s="33">
        <v>2582</v>
      </c>
      <c r="F125" s="3" t="s">
        <v>318</v>
      </c>
      <c r="K125" s="78"/>
      <c r="L125" s="79"/>
    </row>
    <row r="126" spans="1:12" x14ac:dyDescent="0.25">
      <c r="A126" s="81" t="s">
        <v>170</v>
      </c>
      <c r="B126" s="82" t="s">
        <v>171</v>
      </c>
      <c r="C126" s="17" t="s">
        <v>423</v>
      </c>
      <c r="D126" s="183"/>
      <c r="E126" s="33">
        <v>2570</v>
      </c>
      <c r="F126" s="3" t="s">
        <v>319</v>
      </c>
      <c r="K126" s="78"/>
      <c r="L126" s="79"/>
    </row>
    <row r="127" spans="1:12" x14ac:dyDescent="0.25">
      <c r="A127" s="81" t="s">
        <v>172</v>
      </c>
      <c r="B127" s="82" t="s">
        <v>173</v>
      </c>
      <c r="C127" s="17" t="s">
        <v>424</v>
      </c>
      <c r="D127" s="183"/>
      <c r="E127" s="33">
        <v>5005</v>
      </c>
      <c r="F127" s="3" t="s">
        <v>320</v>
      </c>
      <c r="K127" s="78"/>
      <c r="L127" s="79"/>
    </row>
    <row r="128" spans="1:12" ht="15.75" thickBot="1" x14ac:dyDescent="0.3">
      <c r="A128" s="89" t="s">
        <v>174</v>
      </c>
      <c r="B128" s="88" t="s">
        <v>175</v>
      </c>
      <c r="C128" s="22" t="s">
        <v>424</v>
      </c>
      <c r="D128" s="184"/>
      <c r="E128" s="166">
        <v>4955</v>
      </c>
      <c r="F128" s="3" t="s">
        <v>321</v>
      </c>
      <c r="K128" s="78"/>
      <c r="L128" s="79"/>
    </row>
    <row r="129" spans="1:12" ht="15.75" thickBot="1" x14ac:dyDescent="0.3">
      <c r="A129" s="136"/>
      <c r="B129" s="125"/>
      <c r="C129" s="124"/>
      <c r="D129" s="162"/>
      <c r="E129" s="167"/>
      <c r="K129" s="78"/>
      <c r="L129" s="79"/>
    </row>
    <row r="130" spans="1:12" ht="15.75" thickBot="1" x14ac:dyDescent="0.3">
      <c r="A130" s="146" t="s">
        <v>83</v>
      </c>
      <c r="B130" s="108" t="s">
        <v>84</v>
      </c>
      <c r="C130" s="147" t="s">
        <v>394</v>
      </c>
      <c r="D130" s="185"/>
      <c r="E130" s="168">
        <v>6615</v>
      </c>
      <c r="F130" s="3" t="s">
        <v>309</v>
      </c>
      <c r="K130" s="78"/>
      <c r="L130" s="79"/>
    </row>
    <row r="131" spans="1:12" x14ac:dyDescent="0.25">
      <c r="A131" s="75" t="s">
        <v>94</v>
      </c>
      <c r="B131" s="73" t="s">
        <v>95</v>
      </c>
      <c r="C131" s="93" t="s">
        <v>395</v>
      </c>
      <c r="D131" s="176"/>
      <c r="E131" s="32">
        <v>3013</v>
      </c>
      <c r="F131" s="3" t="s">
        <v>310</v>
      </c>
      <c r="K131" s="78"/>
      <c r="L131" s="79"/>
    </row>
    <row r="132" spans="1:12" x14ac:dyDescent="0.25">
      <c r="A132" s="81" t="s">
        <v>103</v>
      </c>
      <c r="B132" s="82" t="s">
        <v>104</v>
      </c>
      <c r="C132" s="94" t="s">
        <v>396</v>
      </c>
      <c r="D132" s="177"/>
      <c r="E132" s="33">
        <v>2793</v>
      </c>
      <c r="F132" s="3" t="s">
        <v>311</v>
      </c>
      <c r="K132" s="78"/>
      <c r="L132" s="79"/>
    </row>
    <row r="133" spans="1:12" x14ac:dyDescent="0.25">
      <c r="A133" s="84" t="s">
        <v>96</v>
      </c>
      <c r="B133" s="82" t="s">
        <v>457</v>
      </c>
      <c r="C133" s="94" t="s">
        <v>397</v>
      </c>
      <c r="D133" s="177"/>
      <c r="E133" s="33">
        <v>621</v>
      </c>
      <c r="F133" s="3" t="s">
        <v>312</v>
      </c>
      <c r="K133" s="78"/>
      <c r="L133" s="79"/>
    </row>
    <row r="134" spans="1:12" x14ac:dyDescent="0.25">
      <c r="A134" s="84" t="s">
        <v>98</v>
      </c>
      <c r="B134" s="82" t="s">
        <v>458</v>
      </c>
      <c r="C134" s="94" t="s">
        <v>398</v>
      </c>
      <c r="D134" s="177"/>
      <c r="E134" s="33">
        <v>1637</v>
      </c>
      <c r="F134" s="3" t="s">
        <v>313</v>
      </c>
      <c r="K134" s="78"/>
      <c r="L134" s="79"/>
    </row>
    <row r="135" spans="1:12" x14ac:dyDescent="0.25">
      <c r="A135" s="84" t="s">
        <v>100</v>
      </c>
      <c r="B135" s="82" t="s">
        <v>459</v>
      </c>
      <c r="C135" s="94" t="s">
        <v>399</v>
      </c>
      <c r="D135" s="177"/>
      <c r="E135" s="33">
        <v>1949</v>
      </c>
      <c r="F135" s="3" t="s">
        <v>314</v>
      </c>
      <c r="K135" s="78"/>
      <c r="L135" s="79"/>
    </row>
    <row r="136" spans="1:12" ht="15.75" thickBot="1" x14ac:dyDescent="0.3">
      <c r="A136" s="89" t="s">
        <v>102</v>
      </c>
      <c r="B136" s="88" t="s">
        <v>460</v>
      </c>
      <c r="C136" s="96" t="s">
        <v>400</v>
      </c>
      <c r="D136" s="179"/>
      <c r="E136" s="34">
        <v>2074</v>
      </c>
      <c r="F136" s="3" t="s">
        <v>315</v>
      </c>
      <c r="K136" s="78"/>
      <c r="L136" s="79"/>
    </row>
    <row r="137" spans="1:12" ht="30" x14ac:dyDescent="0.25">
      <c r="A137" s="97" t="s">
        <v>128</v>
      </c>
      <c r="B137" s="194" t="s">
        <v>461</v>
      </c>
      <c r="C137" s="144" t="s">
        <v>401</v>
      </c>
      <c r="D137" s="180"/>
      <c r="E137" s="164">
        <v>2881</v>
      </c>
      <c r="F137" s="3" t="s">
        <v>251</v>
      </c>
      <c r="K137" s="78"/>
      <c r="L137" s="79"/>
    </row>
    <row r="138" spans="1:12" x14ac:dyDescent="0.25">
      <c r="A138" s="84" t="s">
        <v>130</v>
      </c>
      <c r="B138" s="82" t="s">
        <v>462</v>
      </c>
      <c r="C138" s="94" t="s">
        <v>401</v>
      </c>
      <c r="D138" s="177"/>
      <c r="E138" s="33">
        <v>5758</v>
      </c>
      <c r="F138" s="3" t="s">
        <v>252</v>
      </c>
      <c r="K138" s="78"/>
      <c r="L138" s="79"/>
    </row>
    <row r="139" spans="1:12" ht="15.75" thickBot="1" x14ac:dyDescent="0.3">
      <c r="A139" s="103" t="s">
        <v>129</v>
      </c>
      <c r="B139" s="104" t="s">
        <v>463</v>
      </c>
      <c r="C139" s="145" t="s">
        <v>402</v>
      </c>
      <c r="D139" s="181"/>
      <c r="E139" s="165">
        <v>1466</v>
      </c>
      <c r="F139" s="3" t="s">
        <v>308</v>
      </c>
      <c r="K139" s="78"/>
      <c r="L139" s="79"/>
    </row>
    <row r="140" spans="1:12" x14ac:dyDescent="0.25">
      <c r="A140" s="72" t="s">
        <v>227</v>
      </c>
      <c r="B140" s="73" t="s">
        <v>427</v>
      </c>
      <c r="C140" s="93" t="s">
        <v>403</v>
      </c>
      <c r="D140" s="176"/>
      <c r="E140" s="32">
        <v>4263</v>
      </c>
      <c r="F140" s="3" t="s">
        <v>246</v>
      </c>
      <c r="K140" s="78"/>
      <c r="L140" s="79"/>
    </row>
    <row r="141" spans="1:12" x14ac:dyDescent="0.25">
      <c r="A141" s="81" t="s">
        <v>231</v>
      </c>
      <c r="B141" s="82" t="s">
        <v>230</v>
      </c>
      <c r="C141" s="94" t="s">
        <v>403</v>
      </c>
      <c r="D141" s="177"/>
      <c r="E141" s="33">
        <v>4263</v>
      </c>
      <c r="F141" s="3" t="s">
        <v>245</v>
      </c>
      <c r="K141" s="78"/>
      <c r="L141" s="79"/>
    </row>
    <row r="142" spans="1:12" x14ac:dyDescent="0.25">
      <c r="A142" s="81" t="s">
        <v>234</v>
      </c>
      <c r="B142" s="82" t="s">
        <v>428</v>
      </c>
      <c r="C142" s="94" t="s">
        <v>404</v>
      </c>
      <c r="D142" s="177"/>
      <c r="E142" s="33">
        <v>7036</v>
      </c>
      <c r="F142" s="3" t="s">
        <v>243</v>
      </c>
      <c r="K142" s="78"/>
      <c r="L142" s="79"/>
    </row>
    <row r="143" spans="1:12" x14ac:dyDescent="0.25">
      <c r="A143" s="81" t="s">
        <v>235</v>
      </c>
      <c r="B143" s="82" t="s">
        <v>230</v>
      </c>
      <c r="C143" s="94" t="s">
        <v>404</v>
      </c>
      <c r="D143" s="177"/>
      <c r="E143" s="33">
        <v>7009</v>
      </c>
      <c r="F143" s="3" t="s">
        <v>244</v>
      </c>
      <c r="K143" s="78"/>
      <c r="L143" s="79"/>
    </row>
    <row r="144" spans="1:12" x14ac:dyDescent="0.25">
      <c r="A144" s="81" t="s">
        <v>228</v>
      </c>
      <c r="B144" s="82" t="s">
        <v>229</v>
      </c>
      <c r="C144" s="94" t="s">
        <v>486</v>
      </c>
      <c r="D144" s="177"/>
      <c r="E144" s="33">
        <v>1686</v>
      </c>
      <c r="F144" s="3" t="s">
        <v>250</v>
      </c>
      <c r="K144" s="78"/>
      <c r="L144" s="79"/>
    </row>
    <row r="145" spans="1:12" x14ac:dyDescent="0.25">
      <c r="A145" s="81" t="s">
        <v>233</v>
      </c>
      <c r="B145" s="82" t="s">
        <v>232</v>
      </c>
      <c r="C145" s="94" t="s">
        <v>425</v>
      </c>
      <c r="D145" s="177"/>
      <c r="E145" s="33">
        <v>2169</v>
      </c>
      <c r="F145" s="3" t="s">
        <v>248</v>
      </c>
      <c r="K145" s="78"/>
      <c r="L145" s="79"/>
    </row>
    <row r="146" spans="1:12" x14ac:dyDescent="0.25">
      <c r="A146" s="81" t="s">
        <v>238</v>
      </c>
      <c r="B146" s="82" t="s">
        <v>229</v>
      </c>
      <c r="C146" s="94" t="s">
        <v>487</v>
      </c>
      <c r="D146" s="177"/>
      <c r="E146" s="163">
        <v>1919</v>
      </c>
      <c r="F146" s="3" t="s">
        <v>249</v>
      </c>
      <c r="K146" s="78"/>
      <c r="L146" s="79"/>
    </row>
    <row r="147" spans="1:12" ht="15.75" thickBot="1" x14ac:dyDescent="0.3">
      <c r="A147" s="89" t="s">
        <v>237</v>
      </c>
      <c r="B147" s="88" t="s">
        <v>232</v>
      </c>
      <c r="C147" s="96" t="s">
        <v>426</v>
      </c>
      <c r="D147" s="179"/>
      <c r="E147" s="166">
        <v>2769</v>
      </c>
      <c r="F147" s="3" t="s">
        <v>247</v>
      </c>
      <c r="K147" s="78"/>
      <c r="L147" s="79"/>
    </row>
    <row r="148" spans="1:12" x14ac:dyDescent="0.25">
      <c r="L148" s="79"/>
    </row>
  </sheetData>
  <mergeCells count="72">
    <mergeCell ref="G1:AA1"/>
    <mergeCell ref="G4:J4"/>
    <mergeCell ref="N4:Q4"/>
    <mergeCell ref="S4:V4"/>
    <mergeCell ref="X4:AA4"/>
    <mergeCell ref="A4:E4"/>
    <mergeCell ref="A10:E10"/>
    <mergeCell ref="G10:J10"/>
    <mergeCell ref="N10:Q10"/>
    <mergeCell ref="S10:V10"/>
    <mergeCell ref="A17:C17"/>
    <mergeCell ref="G17:J17"/>
    <mergeCell ref="N17:Q17"/>
    <mergeCell ref="S17:V17"/>
    <mergeCell ref="X17:AA17"/>
    <mergeCell ref="A18:E18"/>
    <mergeCell ref="G18:J18"/>
    <mergeCell ref="N18:Q18"/>
    <mergeCell ref="S18:V18"/>
    <mergeCell ref="X18:AA18"/>
    <mergeCell ref="AC36:AF36"/>
    <mergeCell ref="A24:E24"/>
    <mergeCell ref="G24:J24"/>
    <mergeCell ref="N24:Q24"/>
    <mergeCell ref="S24:V24"/>
    <mergeCell ref="X24:AA24"/>
    <mergeCell ref="A30:E30"/>
    <mergeCell ref="G30:J30"/>
    <mergeCell ref="N30:Q30"/>
    <mergeCell ref="S30:V30"/>
    <mergeCell ref="X30:AA30"/>
    <mergeCell ref="A36:E36"/>
    <mergeCell ref="G36:J36"/>
    <mergeCell ref="N36:Q36"/>
    <mergeCell ref="S36:V36"/>
    <mergeCell ref="X36:AA36"/>
    <mergeCell ref="AC48:AF48"/>
    <mergeCell ref="A42:E42"/>
    <mergeCell ref="G42:J42"/>
    <mergeCell ref="N42:Q42"/>
    <mergeCell ref="S42:V42"/>
    <mergeCell ref="X42:AA42"/>
    <mergeCell ref="AC42:AF42"/>
    <mergeCell ref="A48:E48"/>
    <mergeCell ref="G48:J48"/>
    <mergeCell ref="N48:Q48"/>
    <mergeCell ref="S48:V48"/>
    <mergeCell ref="X48:AA48"/>
    <mergeCell ref="AH53:AK53"/>
    <mergeCell ref="A63:E63"/>
    <mergeCell ref="G63:J63"/>
    <mergeCell ref="N63:Q63"/>
    <mergeCell ref="S63:V63"/>
    <mergeCell ref="X63:AA63"/>
    <mergeCell ref="AC63:AF63"/>
    <mergeCell ref="AH63:AK63"/>
    <mergeCell ref="A53:C53"/>
    <mergeCell ref="G53:J53"/>
    <mergeCell ref="N53:Q53"/>
    <mergeCell ref="S53:V53"/>
    <mergeCell ref="X53:AA53"/>
    <mergeCell ref="AC53:AF53"/>
    <mergeCell ref="X90:AA90"/>
    <mergeCell ref="A71:C71"/>
    <mergeCell ref="G71:J71"/>
    <mergeCell ref="N71:Q71"/>
    <mergeCell ref="S71:V71"/>
    <mergeCell ref="X71:AA71"/>
    <mergeCell ref="A81:C81"/>
    <mergeCell ref="G81:J81"/>
    <mergeCell ref="N81:Q81"/>
    <mergeCell ref="S81:V81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</vt:lpstr>
      <vt:lpstr>Таблица</vt:lpstr>
      <vt:lpstr>Прайс!Область_печати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2014-08-06T12:26:49Z</cp:lastPrinted>
  <dcterms:created xsi:type="dcterms:W3CDTF">2006-09-28T05:33:49Z</dcterms:created>
  <dcterms:modified xsi:type="dcterms:W3CDTF">2024-02-27T16:03:39Z</dcterms:modified>
</cp:coreProperties>
</file>