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28920" yWindow="-120" windowWidth="24240" windowHeight="13740" tabRatio="711"/>
  </bookViews>
  <sheets>
    <sheet name="Столы, П-образные" sheetId="11" r:id="rId1"/>
    <sheet name="Столы, О-образные" sheetId="17" r:id="rId2"/>
    <sheet name="Столы, А-образные" sheetId="19" r:id="rId3"/>
    <sheet name="Переговорные столы" sheetId="21" r:id="rId4"/>
    <sheet name="Тумбы" sheetId="12" r:id="rId5"/>
    <sheet name="Аксессуары" sheetId="7" r:id="rId6"/>
    <sheet name="Составные элементы" sheetId="6" r:id="rId7"/>
    <sheet name="Таблица" sheetId="5" state="hidden" r:id="rId8"/>
  </sheets>
  <definedNames>
    <definedName name="_xlnm._FilterDatabase" localSheetId="7" hidden="1">Таблица!$M$1:$M$535</definedName>
    <definedName name="_xlnm.Print_Area" localSheetId="5">Аксессуары!$A$1:$E$44</definedName>
    <definedName name="_xlnm.Print_Area" localSheetId="3">'Переговорные столы'!$A$1:$E$26</definedName>
    <definedName name="_xlnm.Print_Area" localSheetId="6">'Составные элементы'!$A$1:$E$45</definedName>
    <definedName name="_xlnm.Print_Area" localSheetId="2">'Столы, А-образные'!$A$1:$E$135</definedName>
    <definedName name="_xlnm.Print_Area" localSheetId="1">'Столы, О-образные'!$A$1:$E$125</definedName>
    <definedName name="_xlnm.Print_Area" localSheetId="0">'Столы, П-образные'!$A$1:$E$135</definedName>
    <definedName name="_xlnm.Print_Area" localSheetId="7">Таблица!$A$3:$E$48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R17" i="5" l="1"/>
  <c r="R16" i="5"/>
  <c r="R15" i="5"/>
  <c r="R14" i="5"/>
  <c r="E513" i="5" l="1"/>
  <c r="E7" i="6" l="1"/>
  <c r="E7" i="7"/>
  <c r="E7" i="12"/>
  <c r="E7" i="21"/>
  <c r="E7" i="19"/>
  <c r="BE446" i="5"/>
  <c r="BF446" i="5"/>
  <c r="BH446" i="5"/>
  <c r="BE447" i="5"/>
  <c r="BF447" i="5"/>
  <c r="BH447" i="5"/>
  <c r="BE448" i="5"/>
  <c r="BF448" i="5"/>
  <c r="BH448" i="5"/>
  <c r="BE449" i="5"/>
  <c r="BF449" i="5"/>
  <c r="BH449" i="5"/>
  <c r="BE450" i="5"/>
  <c r="BF450" i="5"/>
  <c r="BH450" i="5"/>
  <c r="BD450" i="5"/>
  <c r="BD449" i="5"/>
  <c r="BD448" i="5"/>
  <c r="BD447" i="5"/>
  <c r="BD446" i="5"/>
  <c r="AY446" i="5"/>
  <c r="AZ446" i="5"/>
  <c r="BB446" i="5"/>
  <c r="AY447" i="5"/>
  <c r="AZ447" i="5"/>
  <c r="BB447" i="5"/>
  <c r="AY448" i="5"/>
  <c r="AZ448" i="5"/>
  <c r="BB448" i="5"/>
  <c r="AY449" i="5"/>
  <c r="AZ449" i="5"/>
  <c r="BB449" i="5"/>
  <c r="AY450" i="5"/>
  <c r="AZ450" i="5"/>
  <c r="BB450" i="5"/>
  <c r="AX450" i="5"/>
  <c r="AX449" i="5"/>
  <c r="AX448" i="5"/>
  <c r="AX447" i="5"/>
  <c r="AX446" i="5"/>
  <c r="AS446" i="5"/>
  <c r="AT446" i="5"/>
  <c r="AV446" i="5"/>
  <c r="AS447" i="5"/>
  <c r="AT447" i="5"/>
  <c r="AV447" i="5"/>
  <c r="AS448" i="5"/>
  <c r="AT448" i="5"/>
  <c r="AV448" i="5"/>
  <c r="AS449" i="5"/>
  <c r="AT449" i="5"/>
  <c r="AV449" i="5"/>
  <c r="AS450" i="5"/>
  <c r="AT450" i="5"/>
  <c r="AV450" i="5"/>
  <c r="AR450" i="5"/>
  <c r="AR449" i="5"/>
  <c r="AR448" i="5"/>
  <c r="AR447" i="5"/>
  <c r="AR446" i="5"/>
  <c r="AM446" i="5"/>
  <c r="AN446" i="5"/>
  <c r="AP446" i="5"/>
  <c r="AM447" i="5"/>
  <c r="AN447" i="5"/>
  <c r="AP447" i="5"/>
  <c r="AM448" i="5"/>
  <c r="AN448" i="5"/>
  <c r="AP448" i="5"/>
  <c r="AM449" i="5"/>
  <c r="AN449" i="5"/>
  <c r="AP449" i="5"/>
  <c r="AM450" i="5"/>
  <c r="AN450" i="5"/>
  <c r="AP450" i="5"/>
  <c r="AL450" i="5"/>
  <c r="AL449" i="5"/>
  <c r="AL448" i="5"/>
  <c r="AL447" i="5"/>
  <c r="AL446" i="5"/>
  <c r="AG446" i="5"/>
  <c r="AH446" i="5"/>
  <c r="AJ446" i="5"/>
  <c r="AG447" i="5"/>
  <c r="AH447" i="5"/>
  <c r="AJ447" i="5"/>
  <c r="AG448" i="5"/>
  <c r="AH448" i="5"/>
  <c r="AJ448" i="5"/>
  <c r="AG449" i="5"/>
  <c r="AH449" i="5"/>
  <c r="AJ449" i="5"/>
  <c r="AG450" i="5"/>
  <c r="AH450" i="5"/>
  <c r="AJ450" i="5"/>
  <c r="AF450" i="5"/>
  <c r="AF449" i="5"/>
  <c r="AF448" i="5"/>
  <c r="AF447" i="5"/>
  <c r="AF446" i="5"/>
  <c r="BE321" i="5"/>
  <c r="BF321" i="5"/>
  <c r="BH321" i="5"/>
  <c r="BE322" i="5"/>
  <c r="BF322" i="5"/>
  <c r="BH322" i="5"/>
  <c r="BE323" i="5"/>
  <c r="BF323" i="5"/>
  <c r="BH323" i="5"/>
  <c r="BE324" i="5"/>
  <c r="BF324" i="5"/>
  <c r="BH324" i="5"/>
  <c r="BE325" i="5"/>
  <c r="BF325" i="5"/>
  <c r="BH325" i="5"/>
  <c r="BD325" i="5"/>
  <c r="BD324" i="5"/>
  <c r="BD323" i="5"/>
  <c r="BD322" i="5"/>
  <c r="BD321" i="5"/>
  <c r="AY321" i="5"/>
  <c r="AZ321" i="5"/>
  <c r="BB321" i="5"/>
  <c r="AY322" i="5"/>
  <c r="AZ322" i="5"/>
  <c r="BB322" i="5"/>
  <c r="AY323" i="5"/>
  <c r="AZ323" i="5"/>
  <c r="BB323" i="5"/>
  <c r="AY324" i="5"/>
  <c r="AZ324" i="5"/>
  <c r="BB324" i="5"/>
  <c r="AY325" i="5"/>
  <c r="AZ325" i="5"/>
  <c r="BB325" i="5"/>
  <c r="AX325" i="5"/>
  <c r="AX324" i="5"/>
  <c r="AX323" i="5"/>
  <c r="AX322" i="5"/>
  <c r="AX321" i="5"/>
  <c r="AS321" i="5"/>
  <c r="AT321" i="5"/>
  <c r="AV321" i="5"/>
  <c r="AS322" i="5"/>
  <c r="AT322" i="5"/>
  <c r="AV322" i="5"/>
  <c r="AS323" i="5"/>
  <c r="AT323" i="5"/>
  <c r="AV323" i="5"/>
  <c r="AS324" i="5"/>
  <c r="AT324" i="5"/>
  <c r="AV324" i="5"/>
  <c r="AS325" i="5"/>
  <c r="AT325" i="5"/>
  <c r="AV325" i="5"/>
  <c r="AR325" i="5"/>
  <c r="AR324" i="5"/>
  <c r="AR323" i="5"/>
  <c r="AR322" i="5"/>
  <c r="AR321" i="5"/>
  <c r="AM321" i="5"/>
  <c r="AN321" i="5"/>
  <c r="AP321" i="5"/>
  <c r="AM322" i="5"/>
  <c r="AN322" i="5"/>
  <c r="AP322" i="5"/>
  <c r="AM323" i="5"/>
  <c r="AN323" i="5"/>
  <c r="AP323" i="5"/>
  <c r="AM324" i="5"/>
  <c r="AN324" i="5"/>
  <c r="AP324" i="5"/>
  <c r="AM325" i="5"/>
  <c r="AN325" i="5"/>
  <c r="AP325" i="5"/>
  <c r="AL325" i="5"/>
  <c r="AL324" i="5"/>
  <c r="AL323" i="5"/>
  <c r="AL322" i="5"/>
  <c r="AL321" i="5"/>
  <c r="AG321" i="5"/>
  <c r="AH321" i="5"/>
  <c r="AJ321" i="5"/>
  <c r="AG322" i="5"/>
  <c r="AH322" i="5"/>
  <c r="AJ322" i="5"/>
  <c r="AG323" i="5"/>
  <c r="AH323" i="5"/>
  <c r="AJ323" i="5"/>
  <c r="AG324" i="5"/>
  <c r="AH324" i="5"/>
  <c r="AJ324" i="5"/>
  <c r="AG325" i="5"/>
  <c r="AH325" i="5"/>
  <c r="AJ325" i="5"/>
  <c r="AF325" i="5"/>
  <c r="AF324" i="5"/>
  <c r="AF323" i="5"/>
  <c r="AF322" i="5"/>
  <c r="AF321" i="5"/>
  <c r="BE72" i="5"/>
  <c r="BF72" i="5"/>
  <c r="BH72" i="5"/>
  <c r="BE73" i="5"/>
  <c r="BF73" i="5"/>
  <c r="BH73" i="5"/>
  <c r="BE74" i="5"/>
  <c r="BF74" i="5"/>
  <c r="BH74" i="5"/>
  <c r="BE75" i="5"/>
  <c r="BF75" i="5"/>
  <c r="BH75" i="5"/>
  <c r="BE76" i="5"/>
  <c r="BF76" i="5"/>
  <c r="BH76" i="5"/>
  <c r="BD76" i="5"/>
  <c r="BD75" i="5"/>
  <c r="BD74" i="5"/>
  <c r="BD73" i="5"/>
  <c r="BD72" i="5"/>
  <c r="AY72" i="5"/>
  <c r="BB72" i="5"/>
  <c r="AY73" i="5"/>
  <c r="BB73" i="5"/>
  <c r="AY74" i="5"/>
  <c r="BB74" i="5"/>
  <c r="AY75" i="5"/>
  <c r="BB75" i="5"/>
  <c r="AY76" i="5"/>
  <c r="BB76" i="5"/>
  <c r="AX76" i="5"/>
  <c r="AX75" i="5"/>
  <c r="AX74" i="5"/>
  <c r="AX73" i="5"/>
  <c r="AX72" i="5"/>
  <c r="AS72" i="5"/>
  <c r="AT72" i="5"/>
  <c r="AV72" i="5"/>
  <c r="AS73" i="5"/>
  <c r="AT73" i="5"/>
  <c r="AV73" i="5"/>
  <c r="AS74" i="5"/>
  <c r="AT74" i="5"/>
  <c r="AV74" i="5"/>
  <c r="AS75" i="5"/>
  <c r="AT75" i="5"/>
  <c r="AV75" i="5"/>
  <c r="AS76" i="5"/>
  <c r="AT76" i="5"/>
  <c r="AV76" i="5"/>
  <c r="AR76" i="5"/>
  <c r="AR75" i="5"/>
  <c r="AR74" i="5"/>
  <c r="AR73" i="5"/>
  <c r="AR72" i="5"/>
  <c r="AM72" i="5"/>
  <c r="AN72" i="5"/>
  <c r="AP72" i="5"/>
  <c r="AM73" i="5"/>
  <c r="AN73" i="5"/>
  <c r="AP73" i="5"/>
  <c r="AM74" i="5"/>
  <c r="AN74" i="5"/>
  <c r="AP74" i="5"/>
  <c r="AM75" i="5"/>
  <c r="AN75" i="5"/>
  <c r="AP75" i="5"/>
  <c r="AM76" i="5"/>
  <c r="AN76" i="5"/>
  <c r="AP76" i="5"/>
  <c r="AL76" i="5"/>
  <c r="AL75" i="5"/>
  <c r="AL74" i="5"/>
  <c r="AL73" i="5"/>
  <c r="AL72" i="5"/>
  <c r="AG72" i="5"/>
  <c r="AH72" i="5"/>
  <c r="AJ72" i="5"/>
  <c r="AG73" i="5"/>
  <c r="AH73" i="5"/>
  <c r="AJ73" i="5"/>
  <c r="AG74" i="5"/>
  <c r="AH74" i="5"/>
  <c r="AJ74" i="5"/>
  <c r="AG75" i="5"/>
  <c r="AH75" i="5"/>
  <c r="AJ75" i="5"/>
  <c r="AG76" i="5"/>
  <c r="AH76" i="5"/>
  <c r="AJ76" i="5"/>
  <c r="AF76" i="5"/>
  <c r="AF75" i="5"/>
  <c r="AF74" i="5"/>
  <c r="AF73" i="5"/>
  <c r="AF72" i="5"/>
  <c r="AJ46" i="5"/>
  <c r="AG46" i="5"/>
  <c r="AH46" i="5"/>
  <c r="AF46" i="5"/>
  <c r="AD46" i="5"/>
  <c r="AA46" i="5"/>
  <c r="AB46" i="5"/>
  <c r="Z46" i="5"/>
  <c r="X46" i="5"/>
  <c r="U46" i="5"/>
  <c r="V46" i="5"/>
  <c r="T46" i="5"/>
  <c r="R46" i="5"/>
  <c r="O46" i="5"/>
  <c r="P46" i="5"/>
  <c r="N46" i="5"/>
  <c r="L46" i="5"/>
  <c r="I46" i="5"/>
  <c r="J46" i="5"/>
  <c r="H46" i="5"/>
  <c r="T86" i="5"/>
  <c r="T84" i="5"/>
  <c r="T83" i="5"/>
  <c r="T82" i="5"/>
  <c r="T80" i="5"/>
  <c r="T85" i="5"/>
  <c r="T81" i="5"/>
  <c r="T79" i="5"/>
  <c r="T78" i="5"/>
  <c r="U77" i="5"/>
  <c r="T77" i="5"/>
  <c r="X77" i="5"/>
  <c r="X282" i="5"/>
  <c r="V282" i="5"/>
  <c r="U282" i="5"/>
  <c r="T282" i="5"/>
  <c r="T281" i="5"/>
  <c r="U281" i="5"/>
  <c r="V281" i="5"/>
  <c r="X281" i="5"/>
  <c r="N277" i="5"/>
  <c r="O277" i="5"/>
  <c r="P277" i="5"/>
  <c r="R277" i="5"/>
  <c r="R269" i="5"/>
  <c r="P269" i="5"/>
  <c r="O269" i="5"/>
  <c r="N269" i="5"/>
  <c r="R268" i="5"/>
  <c r="D268" i="5" s="1"/>
  <c r="E268" i="5" s="1"/>
  <c r="E24" i="17" s="1"/>
  <c r="P268" i="5"/>
  <c r="O268" i="5"/>
  <c r="N268" i="5"/>
  <c r="R267" i="5"/>
  <c r="P267" i="5"/>
  <c r="O267" i="5"/>
  <c r="N267" i="5"/>
  <c r="R266" i="5"/>
  <c r="P266" i="5"/>
  <c r="O266" i="5"/>
  <c r="N266" i="5"/>
  <c r="R265" i="5"/>
  <c r="P265" i="5"/>
  <c r="O265" i="5"/>
  <c r="N265" i="5"/>
  <c r="R264" i="5"/>
  <c r="P264" i="5"/>
  <c r="O264" i="5"/>
  <c r="N264" i="5"/>
  <c r="R263" i="5"/>
  <c r="P263" i="5"/>
  <c r="O263" i="5"/>
  <c r="N263" i="5"/>
  <c r="R262" i="5"/>
  <c r="P262" i="5"/>
  <c r="O262" i="5"/>
  <c r="N262" i="5"/>
  <c r="N261" i="5"/>
  <c r="O261" i="5"/>
  <c r="P261" i="5"/>
  <c r="R261" i="5"/>
  <c r="D261" i="5" s="1"/>
  <c r="E261" i="5" s="1"/>
  <c r="E17" i="17" s="1"/>
  <c r="X26" i="5"/>
  <c r="X25" i="5"/>
  <c r="X24" i="5"/>
  <c r="X23" i="5"/>
  <c r="R22" i="5"/>
  <c r="R21" i="5"/>
  <c r="R20" i="5"/>
  <c r="R19" i="5"/>
  <c r="R18" i="5"/>
  <c r="X280" i="5"/>
  <c r="V280" i="5"/>
  <c r="U280" i="5"/>
  <c r="T280" i="5"/>
  <c r="X279" i="5"/>
  <c r="V279" i="5"/>
  <c r="U279" i="5"/>
  <c r="T279" i="5"/>
  <c r="R278" i="5"/>
  <c r="R276" i="5"/>
  <c r="D276" i="5" s="1"/>
  <c r="E276" i="5" s="1"/>
  <c r="E32" i="17" s="1"/>
  <c r="R275" i="5"/>
  <c r="R274" i="5"/>
  <c r="R273" i="5"/>
  <c r="R272" i="5"/>
  <c r="R271" i="5"/>
  <c r="R270" i="5"/>
  <c r="R345" i="5"/>
  <c r="R344" i="5"/>
  <c r="R343" i="5"/>
  <c r="R342" i="5"/>
  <c r="R341" i="5"/>
  <c r="R340" i="5"/>
  <c r="R339" i="5"/>
  <c r="R338" i="5"/>
  <c r="R337" i="5"/>
  <c r="R336" i="5"/>
  <c r="D336" i="5" s="1"/>
  <c r="E336" i="5" s="1"/>
  <c r="E94" i="17" s="1"/>
  <c r="R335" i="5"/>
  <c r="P335" i="5"/>
  <c r="O335" i="5"/>
  <c r="N335" i="5"/>
  <c r="R334" i="5"/>
  <c r="P334" i="5"/>
  <c r="O334" i="5"/>
  <c r="N334" i="5"/>
  <c r="R333" i="5"/>
  <c r="P333" i="5"/>
  <c r="O333" i="5"/>
  <c r="N333" i="5"/>
  <c r="R332" i="5"/>
  <c r="P332" i="5"/>
  <c r="O332" i="5"/>
  <c r="N332" i="5"/>
  <c r="R331" i="5"/>
  <c r="P331" i="5"/>
  <c r="O331" i="5"/>
  <c r="N331" i="5"/>
  <c r="R330" i="5"/>
  <c r="P330" i="5"/>
  <c r="O330" i="5"/>
  <c r="N330" i="5"/>
  <c r="R329" i="5"/>
  <c r="P329" i="5"/>
  <c r="O329" i="5"/>
  <c r="N329" i="5"/>
  <c r="R328" i="5"/>
  <c r="P328" i="5"/>
  <c r="O328" i="5"/>
  <c r="N328" i="5"/>
  <c r="R327" i="5"/>
  <c r="P327" i="5"/>
  <c r="O327" i="5"/>
  <c r="N327" i="5"/>
  <c r="R326" i="5"/>
  <c r="P326" i="5"/>
  <c r="O326" i="5"/>
  <c r="N326" i="5"/>
  <c r="P345" i="5"/>
  <c r="O345" i="5"/>
  <c r="N345" i="5"/>
  <c r="P344" i="5"/>
  <c r="O344" i="5"/>
  <c r="N344" i="5"/>
  <c r="P343" i="5"/>
  <c r="O343" i="5"/>
  <c r="N343" i="5"/>
  <c r="P342" i="5"/>
  <c r="O342" i="5"/>
  <c r="N342" i="5"/>
  <c r="P341" i="5"/>
  <c r="O341" i="5"/>
  <c r="N341" i="5"/>
  <c r="P340" i="5"/>
  <c r="O340" i="5"/>
  <c r="N340" i="5"/>
  <c r="P339" i="5"/>
  <c r="O339" i="5"/>
  <c r="N339" i="5"/>
  <c r="P338" i="5"/>
  <c r="O338" i="5"/>
  <c r="N338" i="5"/>
  <c r="P337" i="5"/>
  <c r="O337" i="5"/>
  <c r="N337" i="5"/>
  <c r="P336" i="5"/>
  <c r="O336" i="5"/>
  <c r="N336" i="5"/>
  <c r="R121" i="5"/>
  <c r="R120" i="5"/>
  <c r="R119" i="5"/>
  <c r="R118" i="5"/>
  <c r="R117" i="5"/>
  <c r="R116" i="5"/>
  <c r="R115" i="5"/>
  <c r="R114" i="5"/>
  <c r="R113" i="5"/>
  <c r="R112" i="5"/>
  <c r="R111" i="5"/>
  <c r="R110" i="5"/>
  <c r="R109" i="5"/>
  <c r="R108" i="5"/>
  <c r="R107" i="5"/>
  <c r="D107" i="5" s="1"/>
  <c r="E107" i="5" s="1"/>
  <c r="E115" i="11" s="1"/>
  <c r="R106" i="5"/>
  <c r="P106" i="5"/>
  <c r="O106" i="5"/>
  <c r="N106" i="5"/>
  <c r="R105" i="5"/>
  <c r="P105" i="5"/>
  <c r="O105" i="5"/>
  <c r="N105" i="5"/>
  <c r="R104" i="5"/>
  <c r="P104" i="5"/>
  <c r="O104" i="5"/>
  <c r="N104" i="5"/>
  <c r="R103" i="5"/>
  <c r="P103" i="5"/>
  <c r="O103" i="5"/>
  <c r="N103" i="5"/>
  <c r="R102" i="5"/>
  <c r="P102" i="5"/>
  <c r="O102" i="5"/>
  <c r="N102" i="5"/>
  <c r="R101" i="5"/>
  <c r="P101" i="5"/>
  <c r="O101" i="5"/>
  <c r="N101" i="5"/>
  <c r="R100" i="5"/>
  <c r="P100" i="5"/>
  <c r="O100" i="5"/>
  <c r="N100" i="5"/>
  <c r="R99" i="5"/>
  <c r="P99" i="5"/>
  <c r="O99" i="5"/>
  <c r="N99" i="5"/>
  <c r="R98" i="5"/>
  <c r="P98" i="5"/>
  <c r="O98" i="5"/>
  <c r="N98" i="5"/>
  <c r="N97" i="5"/>
  <c r="O97" i="5"/>
  <c r="P97" i="5"/>
  <c r="R97" i="5"/>
  <c r="R96" i="5"/>
  <c r="P96" i="5"/>
  <c r="O96" i="5"/>
  <c r="N96" i="5"/>
  <c r="R95" i="5"/>
  <c r="P95" i="5"/>
  <c r="O95" i="5"/>
  <c r="N95" i="5"/>
  <c r="R94" i="5"/>
  <c r="P94" i="5"/>
  <c r="O94" i="5"/>
  <c r="N94" i="5"/>
  <c r="R93" i="5"/>
  <c r="P93" i="5"/>
  <c r="O93" i="5"/>
  <c r="N93" i="5"/>
  <c r="R92" i="5"/>
  <c r="P92" i="5"/>
  <c r="O92" i="5"/>
  <c r="N92" i="5"/>
  <c r="R91" i="5"/>
  <c r="P91" i="5"/>
  <c r="O91" i="5"/>
  <c r="N91" i="5"/>
  <c r="R90" i="5"/>
  <c r="P90" i="5"/>
  <c r="O90" i="5"/>
  <c r="N90" i="5"/>
  <c r="R89" i="5"/>
  <c r="P89" i="5"/>
  <c r="O89" i="5"/>
  <c r="N89" i="5"/>
  <c r="R88" i="5"/>
  <c r="P88" i="5"/>
  <c r="O88" i="5"/>
  <c r="N88" i="5"/>
  <c r="N87" i="5"/>
  <c r="O87" i="5"/>
  <c r="P87" i="5"/>
  <c r="R87" i="5"/>
  <c r="R360" i="5"/>
  <c r="R359" i="5"/>
  <c r="R358" i="5"/>
  <c r="R357" i="5"/>
  <c r="R356" i="5"/>
  <c r="R355" i="5"/>
  <c r="R354" i="5"/>
  <c r="R353" i="5"/>
  <c r="R352" i="5"/>
  <c r="R351" i="5"/>
  <c r="R350" i="5"/>
  <c r="R349" i="5"/>
  <c r="R348" i="5"/>
  <c r="R347" i="5"/>
  <c r="R346" i="5"/>
  <c r="X291" i="5"/>
  <c r="R291" i="5"/>
  <c r="L291" i="5"/>
  <c r="O276" i="5"/>
  <c r="P278" i="5"/>
  <c r="O278" i="5"/>
  <c r="N278" i="5"/>
  <c r="P276" i="5"/>
  <c r="N276" i="5"/>
  <c r="P275" i="5"/>
  <c r="O275" i="5"/>
  <c r="N275" i="5"/>
  <c r="P274" i="5"/>
  <c r="O274" i="5"/>
  <c r="N274" i="5"/>
  <c r="P270" i="5"/>
  <c r="P273" i="5"/>
  <c r="O273" i="5"/>
  <c r="N273" i="5"/>
  <c r="P272" i="5"/>
  <c r="O272" i="5"/>
  <c r="N272" i="5"/>
  <c r="P271" i="5"/>
  <c r="O271" i="5"/>
  <c r="N271" i="5"/>
  <c r="O270" i="5"/>
  <c r="N270" i="5"/>
  <c r="R495" i="5"/>
  <c r="P495" i="5"/>
  <c r="O495" i="5"/>
  <c r="N495" i="5"/>
  <c r="R494" i="5"/>
  <c r="P494" i="5"/>
  <c r="O494" i="5"/>
  <c r="N494" i="5"/>
  <c r="R493" i="5"/>
  <c r="P493" i="5"/>
  <c r="O493" i="5"/>
  <c r="N493" i="5"/>
  <c r="R492" i="5"/>
  <c r="P492" i="5"/>
  <c r="O492" i="5"/>
  <c r="N492" i="5"/>
  <c r="R491" i="5"/>
  <c r="P491" i="5"/>
  <c r="O491" i="5"/>
  <c r="N491" i="5"/>
  <c r="R490" i="5"/>
  <c r="P490" i="5"/>
  <c r="O490" i="5"/>
  <c r="N490" i="5"/>
  <c r="R489" i="5"/>
  <c r="P489" i="5"/>
  <c r="O489" i="5"/>
  <c r="N489" i="5"/>
  <c r="R488" i="5"/>
  <c r="P488" i="5"/>
  <c r="O488" i="5"/>
  <c r="N488" i="5"/>
  <c r="R487" i="5"/>
  <c r="P487" i="5"/>
  <c r="O487" i="5"/>
  <c r="N487" i="5"/>
  <c r="R486" i="5"/>
  <c r="P486" i="5"/>
  <c r="O486" i="5"/>
  <c r="N486" i="5"/>
  <c r="R485" i="5"/>
  <c r="P485" i="5"/>
  <c r="O485" i="5"/>
  <c r="N485" i="5"/>
  <c r="R484" i="5"/>
  <c r="P484" i="5"/>
  <c r="O484" i="5"/>
  <c r="N484" i="5"/>
  <c r="R483" i="5"/>
  <c r="P483" i="5"/>
  <c r="O483" i="5"/>
  <c r="N483" i="5"/>
  <c r="R482" i="5"/>
  <c r="P482" i="5"/>
  <c r="O482" i="5"/>
  <c r="N482" i="5"/>
  <c r="R481" i="5"/>
  <c r="P481" i="5"/>
  <c r="O481" i="5"/>
  <c r="N481" i="5"/>
  <c r="R480" i="5"/>
  <c r="P480" i="5"/>
  <c r="O480" i="5"/>
  <c r="N480" i="5"/>
  <c r="R479" i="5"/>
  <c r="D479" i="5" s="1"/>
  <c r="E479" i="5" s="1"/>
  <c r="E112" i="19" s="1"/>
  <c r="P479" i="5"/>
  <c r="O479" i="5"/>
  <c r="N479" i="5"/>
  <c r="R478" i="5"/>
  <c r="P478" i="5"/>
  <c r="O478" i="5"/>
  <c r="N478" i="5"/>
  <c r="R477" i="5"/>
  <c r="P477" i="5"/>
  <c r="O477" i="5"/>
  <c r="N477" i="5"/>
  <c r="R476" i="5"/>
  <c r="P476" i="5"/>
  <c r="O476" i="5"/>
  <c r="N476" i="5"/>
  <c r="R475" i="5"/>
  <c r="P475" i="5"/>
  <c r="O475" i="5"/>
  <c r="N475" i="5"/>
  <c r="R474" i="5"/>
  <c r="P474" i="5"/>
  <c r="O474" i="5"/>
  <c r="N474" i="5"/>
  <c r="R473" i="5"/>
  <c r="P473" i="5"/>
  <c r="O473" i="5"/>
  <c r="N473" i="5"/>
  <c r="R472" i="5"/>
  <c r="P472" i="5"/>
  <c r="O472" i="5"/>
  <c r="N472" i="5"/>
  <c r="R471" i="5"/>
  <c r="P471" i="5"/>
  <c r="O471" i="5"/>
  <c r="N471" i="5"/>
  <c r="R470" i="5"/>
  <c r="P470" i="5"/>
  <c r="O470" i="5"/>
  <c r="N470" i="5"/>
  <c r="R469" i="5"/>
  <c r="P469" i="5"/>
  <c r="O469" i="5"/>
  <c r="N469" i="5"/>
  <c r="R468" i="5"/>
  <c r="P468" i="5"/>
  <c r="O468" i="5"/>
  <c r="N468" i="5"/>
  <c r="R467" i="5"/>
  <c r="P467" i="5"/>
  <c r="O467" i="5"/>
  <c r="N467" i="5"/>
  <c r="R466" i="5"/>
  <c r="P466" i="5"/>
  <c r="O466" i="5"/>
  <c r="N466" i="5"/>
  <c r="R465" i="5"/>
  <c r="P465" i="5"/>
  <c r="O465" i="5"/>
  <c r="N465" i="5"/>
  <c r="R464" i="5"/>
  <c r="P464" i="5"/>
  <c r="O464" i="5"/>
  <c r="N464" i="5"/>
  <c r="R463" i="5"/>
  <c r="P463" i="5"/>
  <c r="O463" i="5"/>
  <c r="N463" i="5"/>
  <c r="R462" i="5"/>
  <c r="P462" i="5"/>
  <c r="O462" i="5"/>
  <c r="N462" i="5"/>
  <c r="R461" i="5"/>
  <c r="P461" i="5"/>
  <c r="O461" i="5"/>
  <c r="N461" i="5"/>
  <c r="X407" i="5"/>
  <c r="V407" i="5"/>
  <c r="U407" i="5"/>
  <c r="T407" i="5"/>
  <c r="X406" i="5"/>
  <c r="V406" i="5"/>
  <c r="U406" i="5"/>
  <c r="T406" i="5"/>
  <c r="X405" i="5"/>
  <c r="V405" i="5"/>
  <c r="U405" i="5"/>
  <c r="T405" i="5"/>
  <c r="X404" i="5"/>
  <c r="V404" i="5"/>
  <c r="U404" i="5"/>
  <c r="T404" i="5"/>
  <c r="R403" i="5"/>
  <c r="P403" i="5"/>
  <c r="O403" i="5"/>
  <c r="N403" i="5"/>
  <c r="R402" i="5"/>
  <c r="P402" i="5"/>
  <c r="O402" i="5"/>
  <c r="N402" i="5"/>
  <c r="R401" i="5"/>
  <c r="P401" i="5"/>
  <c r="O401" i="5"/>
  <c r="N401" i="5"/>
  <c r="R400" i="5"/>
  <c r="P400" i="5"/>
  <c r="O400" i="5"/>
  <c r="N400" i="5"/>
  <c r="R399" i="5"/>
  <c r="D399" i="5" s="1"/>
  <c r="E399" i="5" s="1"/>
  <c r="E30" i="19" s="1"/>
  <c r="P399" i="5"/>
  <c r="O399" i="5"/>
  <c r="N399" i="5"/>
  <c r="R398" i="5"/>
  <c r="P398" i="5"/>
  <c r="O398" i="5"/>
  <c r="N398" i="5"/>
  <c r="R397" i="5"/>
  <c r="P397" i="5"/>
  <c r="O397" i="5"/>
  <c r="N397" i="5"/>
  <c r="R396" i="5"/>
  <c r="P396" i="5"/>
  <c r="O396" i="5"/>
  <c r="N396" i="5"/>
  <c r="R395" i="5"/>
  <c r="P395" i="5"/>
  <c r="O395" i="5"/>
  <c r="N395" i="5"/>
  <c r="R394" i="5"/>
  <c r="P394" i="5"/>
  <c r="O394" i="5"/>
  <c r="N394" i="5"/>
  <c r="R393" i="5"/>
  <c r="P393" i="5"/>
  <c r="O393" i="5"/>
  <c r="N393" i="5"/>
  <c r="R392" i="5"/>
  <c r="P392" i="5"/>
  <c r="O392" i="5"/>
  <c r="N392" i="5"/>
  <c r="R391" i="5"/>
  <c r="P391" i="5"/>
  <c r="O391" i="5"/>
  <c r="N391" i="5"/>
  <c r="R390" i="5"/>
  <c r="P390" i="5"/>
  <c r="O390" i="5"/>
  <c r="N390" i="5"/>
  <c r="R389" i="5"/>
  <c r="P389" i="5"/>
  <c r="O389" i="5"/>
  <c r="N389" i="5"/>
  <c r="R388" i="5"/>
  <c r="P388" i="5"/>
  <c r="O388" i="5"/>
  <c r="N388" i="5"/>
  <c r="R387" i="5"/>
  <c r="P387" i="5"/>
  <c r="O387" i="5"/>
  <c r="N387" i="5"/>
  <c r="R386" i="5"/>
  <c r="P386" i="5"/>
  <c r="O386" i="5"/>
  <c r="N386" i="5"/>
  <c r="E132" i="5"/>
  <c r="E16" i="7"/>
  <c r="R13" i="5"/>
  <c r="R12" i="5"/>
  <c r="R11" i="5"/>
  <c r="R10" i="5"/>
  <c r="D10" i="5" s="1"/>
  <c r="E10" i="5" s="1"/>
  <c r="E22" i="11" s="1"/>
  <c r="R9" i="5"/>
  <c r="R8" i="5"/>
  <c r="R7" i="5"/>
  <c r="R6" i="5"/>
  <c r="D6" i="5" s="1"/>
  <c r="E6" i="5" s="1"/>
  <c r="E18" i="11" s="1"/>
  <c r="R5" i="5"/>
  <c r="E181" i="5"/>
  <c r="E180" i="5"/>
  <c r="E179" i="5"/>
  <c r="E178" i="5"/>
  <c r="E177" i="5"/>
  <c r="E176" i="5"/>
  <c r="E523" i="5"/>
  <c r="E522" i="5"/>
  <c r="E521" i="5"/>
  <c r="E520" i="5"/>
  <c r="E519" i="5"/>
  <c r="E518" i="5"/>
  <c r="E517" i="5"/>
  <c r="E516" i="5"/>
  <c r="E512" i="5"/>
  <c r="E511" i="5"/>
  <c r="E510" i="5"/>
  <c r="E509" i="5"/>
  <c r="E508" i="5"/>
  <c r="E507" i="5"/>
  <c r="E506" i="5"/>
  <c r="E505" i="5"/>
  <c r="E504" i="5"/>
  <c r="E503" i="5"/>
  <c r="E502" i="5"/>
  <c r="E501" i="5"/>
  <c r="E366" i="5"/>
  <c r="E367" i="5"/>
  <c r="E368" i="5"/>
  <c r="E369" i="5"/>
  <c r="E370" i="5"/>
  <c r="E371" i="5"/>
  <c r="E372" i="5"/>
  <c r="E373" i="5"/>
  <c r="E374" i="5"/>
  <c r="E375" i="5"/>
  <c r="E376" i="5"/>
  <c r="E377" i="5"/>
  <c r="E379" i="5"/>
  <c r="E380" i="5"/>
  <c r="E381" i="5"/>
  <c r="E382" i="5"/>
  <c r="E383" i="5"/>
  <c r="E384" i="5"/>
  <c r="AD495" i="5"/>
  <c r="AD494" i="5"/>
  <c r="AD493" i="5"/>
  <c r="AD492" i="5"/>
  <c r="AD491" i="5"/>
  <c r="AD490" i="5"/>
  <c r="AD489" i="5"/>
  <c r="AD488" i="5"/>
  <c r="AD487" i="5"/>
  <c r="AD486" i="5"/>
  <c r="X460" i="5"/>
  <c r="X458" i="5"/>
  <c r="X456" i="5"/>
  <c r="X454" i="5"/>
  <c r="X452" i="5"/>
  <c r="X459" i="5"/>
  <c r="X457" i="5"/>
  <c r="X455" i="5"/>
  <c r="X453" i="5"/>
  <c r="X451" i="5"/>
  <c r="X495" i="5"/>
  <c r="X494" i="5"/>
  <c r="X493" i="5"/>
  <c r="X492" i="5"/>
  <c r="X491" i="5"/>
  <c r="X490" i="5"/>
  <c r="X489" i="5"/>
  <c r="X488" i="5"/>
  <c r="X487" i="5"/>
  <c r="X486" i="5"/>
  <c r="R500" i="5"/>
  <c r="D500" i="5" s="1"/>
  <c r="E500" i="5" s="1"/>
  <c r="E134" i="19" s="1"/>
  <c r="R499" i="5"/>
  <c r="R498" i="5"/>
  <c r="R497" i="5"/>
  <c r="R496" i="5"/>
  <c r="X480" i="5"/>
  <c r="X479" i="5"/>
  <c r="X478" i="5"/>
  <c r="X477" i="5"/>
  <c r="D477" i="5" s="1"/>
  <c r="E477" i="5" s="1"/>
  <c r="E110" i="19" s="1"/>
  <c r="X476" i="5"/>
  <c r="X475" i="5"/>
  <c r="X474" i="5"/>
  <c r="X473" i="5"/>
  <c r="X472" i="5"/>
  <c r="X471" i="5"/>
  <c r="R420" i="5"/>
  <c r="R419" i="5"/>
  <c r="D419" i="5" s="1"/>
  <c r="E419" i="5" s="1"/>
  <c r="E50" i="19" s="1"/>
  <c r="R418" i="5"/>
  <c r="R417" i="5"/>
  <c r="R416" i="5"/>
  <c r="D416" i="5" s="1"/>
  <c r="E416" i="5" s="1"/>
  <c r="E47" i="19" s="1"/>
  <c r="X470" i="5"/>
  <c r="X469" i="5"/>
  <c r="D469" i="5" s="1"/>
  <c r="E469" i="5" s="1"/>
  <c r="E102" i="19" s="1"/>
  <c r="X468" i="5"/>
  <c r="X467" i="5"/>
  <c r="X466" i="5"/>
  <c r="X465" i="5"/>
  <c r="X464" i="5"/>
  <c r="X463" i="5"/>
  <c r="X462" i="5"/>
  <c r="X461" i="5"/>
  <c r="R415" i="5"/>
  <c r="R414" i="5"/>
  <c r="R413" i="5"/>
  <c r="R412" i="5"/>
  <c r="R411" i="5"/>
  <c r="AD407" i="5"/>
  <c r="AD406" i="5"/>
  <c r="X398" i="5"/>
  <c r="X397" i="5"/>
  <c r="X396" i="5"/>
  <c r="X395" i="5"/>
  <c r="R410" i="5"/>
  <c r="R409" i="5"/>
  <c r="R408" i="5"/>
  <c r="R450" i="5"/>
  <c r="D450" i="5" s="1"/>
  <c r="E450" i="5" s="1"/>
  <c r="E81" i="19" s="1"/>
  <c r="R449" i="5"/>
  <c r="R448" i="5"/>
  <c r="R447" i="5"/>
  <c r="R446" i="5"/>
  <c r="R440" i="5"/>
  <c r="R439" i="5"/>
  <c r="R438" i="5"/>
  <c r="R437" i="5"/>
  <c r="R436" i="5"/>
  <c r="R435" i="5"/>
  <c r="R434" i="5"/>
  <c r="R433" i="5"/>
  <c r="R432" i="5"/>
  <c r="R431" i="5"/>
  <c r="R430" i="5"/>
  <c r="R429" i="5"/>
  <c r="D429" i="5" s="1"/>
  <c r="E429" i="5" s="1"/>
  <c r="E60" i="19" s="1"/>
  <c r="R428" i="5"/>
  <c r="R427" i="5"/>
  <c r="R426" i="5"/>
  <c r="R460" i="5"/>
  <c r="R459" i="5"/>
  <c r="R458" i="5"/>
  <c r="R457" i="5"/>
  <c r="R456" i="5"/>
  <c r="R455" i="5"/>
  <c r="R454" i="5"/>
  <c r="R453" i="5"/>
  <c r="R452" i="5"/>
  <c r="R451" i="5"/>
  <c r="R445" i="5"/>
  <c r="D445" i="5" s="1"/>
  <c r="E445" i="5" s="1"/>
  <c r="E76" i="19" s="1"/>
  <c r="R444" i="5"/>
  <c r="R443" i="5"/>
  <c r="R442" i="5"/>
  <c r="R441" i="5"/>
  <c r="R425" i="5"/>
  <c r="R424" i="5"/>
  <c r="R423" i="5"/>
  <c r="R422" i="5"/>
  <c r="R421" i="5"/>
  <c r="X500" i="5"/>
  <c r="L500" i="5"/>
  <c r="X499" i="5"/>
  <c r="L499" i="5"/>
  <c r="X498" i="5"/>
  <c r="L498" i="5"/>
  <c r="X497" i="5"/>
  <c r="L497" i="5"/>
  <c r="X496" i="5"/>
  <c r="L496" i="5"/>
  <c r="L495" i="5"/>
  <c r="L494" i="5"/>
  <c r="L493" i="5"/>
  <c r="L492" i="5"/>
  <c r="L491" i="5"/>
  <c r="L490" i="5"/>
  <c r="L489" i="5"/>
  <c r="D489" i="5" s="1"/>
  <c r="E489" i="5" s="1"/>
  <c r="E123" i="19" s="1"/>
  <c r="L488" i="5"/>
  <c r="L487" i="5"/>
  <c r="L486" i="5"/>
  <c r="X485" i="5"/>
  <c r="L485" i="5"/>
  <c r="X484" i="5"/>
  <c r="L484" i="5"/>
  <c r="D484" i="5" s="1"/>
  <c r="E484" i="5" s="1"/>
  <c r="E118" i="19" s="1"/>
  <c r="X483" i="5"/>
  <c r="L483" i="5"/>
  <c r="X482" i="5"/>
  <c r="L482" i="5"/>
  <c r="D482" i="5" s="1"/>
  <c r="E482" i="5" s="1"/>
  <c r="E116" i="19" s="1"/>
  <c r="X481" i="5"/>
  <c r="L481" i="5"/>
  <c r="AD480" i="5"/>
  <c r="L480" i="5"/>
  <c r="AD479" i="5"/>
  <c r="L479" i="5"/>
  <c r="AD478" i="5"/>
  <c r="L478" i="5"/>
  <c r="AD477" i="5"/>
  <c r="L477" i="5"/>
  <c r="AD476" i="5"/>
  <c r="L476" i="5"/>
  <c r="AD475" i="5"/>
  <c r="L475" i="5"/>
  <c r="D475" i="5" s="1"/>
  <c r="E475" i="5" s="1"/>
  <c r="E108" i="19" s="1"/>
  <c r="AD474" i="5"/>
  <c r="L474" i="5"/>
  <c r="AD473" i="5"/>
  <c r="L473" i="5"/>
  <c r="AD472" i="5"/>
  <c r="L472" i="5"/>
  <c r="AD471" i="5"/>
  <c r="L471" i="5"/>
  <c r="AD470" i="5"/>
  <c r="L470" i="5"/>
  <c r="AD469" i="5"/>
  <c r="L469" i="5"/>
  <c r="AD468" i="5"/>
  <c r="L468" i="5"/>
  <c r="AD467" i="5"/>
  <c r="L467" i="5"/>
  <c r="AD466" i="5"/>
  <c r="L466" i="5"/>
  <c r="AD465" i="5"/>
  <c r="L465" i="5"/>
  <c r="AD464" i="5"/>
  <c r="L464" i="5"/>
  <c r="AD463" i="5"/>
  <c r="L463" i="5"/>
  <c r="AD462" i="5"/>
  <c r="L462" i="5"/>
  <c r="D462" i="5" s="1"/>
  <c r="E462" i="5" s="1"/>
  <c r="E95" i="19" s="1"/>
  <c r="AD461" i="5"/>
  <c r="L461" i="5"/>
  <c r="D461" i="5" s="1"/>
  <c r="E461" i="5" s="1"/>
  <c r="E94" i="19" s="1"/>
  <c r="AJ460" i="5"/>
  <c r="AD460" i="5"/>
  <c r="L460" i="5"/>
  <c r="AJ459" i="5"/>
  <c r="AD459" i="5"/>
  <c r="L459" i="5"/>
  <c r="AJ458" i="5"/>
  <c r="AD458" i="5"/>
  <c r="L458" i="5"/>
  <c r="AJ457" i="5"/>
  <c r="AD457" i="5"/>
  <c r="L457" i="5"/>
  <c r="AJ456" i="5"/>
  <c r="AD456" i="5"/>
  <c r="L456" i="5"/>
  <c r="AJ455" i="5"/>
  <c r="AD455" i="5"/>
  <c r="L455" i="5"/>
  <c r="D455" i="5" s="1"/>
  <c r="E455" i="5" s="1"/>
  <c r="E86" i="19" s="1"/>
  <c r="AJ454" i="5"/>
  <c r="AD454" i="5"/>
  <c r="L454" i="5"/>
  <c r="AJ453" i="5"/>
  <c r="AD453" i="5"/>
  <c r="L453" i="5"/>
  <c r="AJ452" i="5"/>
  <c r="AD452" i="5"/>
  <c r="L452" i="5"/>
  <c r="AJ451" i="5"/>
  <c r="AD451" i="5"/>
  <c r="L451" i="5"/>
  <c r="AD450" i="5"/>
  <c r="X450" i="5"/>
  <c r="L450" i="5"/>
  <c r="AD449" i="5"/>
  <c r="X449" i="5"/>
  <c r="L449" i="5"/>
  <c r="AD448" i="5"/>
  <c r="X448" i="5"/>
  <c r="L448" i="5"/>
  <c r="AD447" i="5"/>
  <c r="X447" i="5"/>
  <c r="L447" i="5"/>
  <c r="AD446" i="5"/>
  <c r="X446" i="5"/>
  <c r="L446" i="5"/>
  <c r="AJ445" i="5"/>
  <c r="AD445" i="5"/>
  <c r="X445" i="5"/>
  <c r="L445" i="5"/>
  <c r="AJ444" i="5"/>
  <c r="AD444" i="5"/>
  <c r="X444" i="5"/>
  <c r="L444" i="5"/>
  <c r="AJ443" i="5"/>
  <c r="AD443" i="5"/>
  <c r="X443" i="5"/>
  <c r="L443" i="5"/>
  <c r="AJ442" i="5"/>
  <c r="AD442" i="5"/>
  <c r="X442" i="5"/>
  <c r="L442" i="5"/>
  <c r="AJ441" i="5"/>
  <c r="AD441" i="5"/>
  <c r="X441" i="5"/>
  <c r="L441" i="5"/>
  <c r="AJ440" i="5"/>
  <c r="AD440" i="5"/>
  <c r="X440" i="5"/>
  <c r="L440" i="5"/>
  <c r="AJ439" i="5"/>
  <c r="AD439" i="5"/>
  <c r="X439" i="5"/>
  <c r="L439" i="5"/>
  <c r="AJ438" i="5"/>
  <c r="AD438" i="5"/>
  <c r="X438" i="5"/>
  <c r="L438" i="5"/>
  <c r="AJ437" i="5"/>
  <c r="AD437" i="5"/>
  <c r="X437" i="5"/>
  <c r="L437" i="5"/>
  <c r="AJ436" i="5"/>
  <c r="AD436" i="5"/>
  <c r="X436" i="5"/>
  <c r="L436" i="5"/>
  <c r="AJ435" i="5"/>
  <c r="AD435" i="5"/>
  <c r="X435" i="5"/>
  <c r="L435" i="5"/>
  <c r="AJ434" i="5"/>
  <c r="AD434" i="5"/>
  <c r="X434" i="5"/>
  <c r="L434" i="5"/>
  <c r="D434" i="5" s="1"/>
  <c r="E434" i="5" s="1"/>
  <c r="E65" i="19" s="1"/>
  <c r="AJ433" i="5"/>
  <c r="AD433" i="5"/>
  <c r="X433" i="5"/>
  <c r="L433" i="5"/>
  <c r="AJ432" i="5"/>
  <c r="AD432" i="5"/>
  <c r="X432" i="5"/>
  <c r="L432" i="5"/>
  <c r="AJ431" i="5"/>
  <c r="AD431" i="5"/>
  <c r="X431" i="5"/>
  <c r="L431" i="5"/>
  <c r="AP430" i="5"/>
  <c r="AJ430" i="5"/>
  <c r="D430" i="5" s="1"/>
  <c r="E430" i="5" s="1"/>
  <c r="E61" i="19" s="1"/>
  <c r="AD430" i="5"/>
  <c r="X430" i="5"/>
  <c r="L430" i="5"/>
  <c r="AP429" i="5"/>
  <c r="AJ429" i="5"/>
  <c r="AD429" i="5"/>
  <c r="X429" i="5"/>
  <c r="L429" i="5"/>
  <c r="AP428" i="5"/>
  <c r="AJ428" i="5"/>
  <c r="AD428" i="5"/>
  <c r="X428" i="5"/>
  <c r="L428" i="5"/>
  <c r="AP427" i="5"/>
  <c r="AJ427" i="5"/>
  <c r="AD427" i="5"/>
  <c r="X427" i="5"/>
  <c r="L427" i="5"/>
  <c r="AP426" i="5"/>
  <c r="AJ426" i="5"/>
  <c r="AD426" i="5"/>
  <c r="X426" i="5"/>
  <c r="L426" i="5"/>
  <c r="D426" i="5" s="1"/>
  <c r="E426" i="5" s="1"/>
  <c r="E57" i="19" s="1"/>
  <c r="AP425" i="5"/>
  <c r="AJ425" i="5"/>
  <c r="AD425" i="5"/>
  <c r="X425" i="5"/>
  <c r="L425" i="5"/>
  <c r="AP424" i="5"/>
  <c r="D425" i="5" s="1"/>
  <c r="E425" i="5" s="1"/>
  <c r="E56" i="19" s="1"/>
  <c r="AJ424" i="5"/>
  <c r="D424" i="5" s="1"/>
  <c r="E424" i="5" s="1"/>
  <c r="E55" i="19" s="1"/>
  <c r="AD424" i="5"/>
  <c r="X424" i="5"/>
  <c r="L424" i="5"/>
  <c r="AP423" i="5"/>
  <c r="AJ423" i="5"/>
  <c r="AD423" i="5"/>
  <c r="X423" i="5"/>
  <c r="L423" i="5"/>
  <c r="AP422" i="5"/>
  <c r="AJ422" i="5"/>
  <c r="AD422" i="5"/>
  <c r="X422" i="5"/>
  <c r="L422" i="5"/>
  <c r="AP421" i="5"/>
  <c r="AJ421" i="5"/>
  <c r="AD421" i="5"/>
  <c r="X421" i="5"/>
  <c r="L421" i="5"/>
  <c r="X420" i="5"/>
  <c r="L420" i="5"/>
  <c r="X419" i="5"/>
  <c r="L419" i="5"/>
  <c r="X418" i="5"/>
  <c r="L418" i="5"/>
  <c r="X417" i="5"/>
  <c r="L417" i="5"/>
  <c r="X416" i="5"/>
  <c r="L416" i="5"/>
  <c r="X415" i="5"/>
  <c r="L415" i="5"/>
  <c r="D415" i="5" s="1"/>
  <c r="E415" i="5" s="1"/>
  <c r="E46" i="19" s="1"/>
  <c r="X414" i="5"/>
  <c r="L414" i="5"/>
  <c r="X413" i="5"/>
  <c r="L413" i="5"/>
  <c r="X412" i="5"/>
  <c r="L412" i="5"/>
  <c r="X411" i="5"/>
  <c r="L411" i="5"/>
  <c r="X410" i="5"/>
  <c r="L410" i="5"/>
  <c r="X409" i="5"/>
  <c r="L409" i="5"/>
  <c r="X408" i="5"/>
  <c r="L408" i="5"/>
  <c r="AP407" i="5"/>
  <c r="AJ407" i="5"/>
  <c r="R407" i="5"/>
  <c r="L407" i="5"/>
  <c r="AP406" i="5"/>
  <c r="AJ406" i="5"/>
  <c r="R406" i="5"/>
  <c r="L406" i="5"/>
  <c r="AD405" i="5"/>
  <c r="R405" i="5"/>
  <c r="D405" i="5" s="1"/>
  <c r="E405" i="5" s="1"/>
  <c r="E36" i="19" s="1"/>
  <c r="L405" i="5"/>
  <c r="AD404" i="5"/>
  <c r="R404" i="5"/>
  <c r="L404" i="5"/>
  <c r="D404" i="5" s="1"/>
  <c r="E404" i="5" s="1"/>
  <c r="E35" i="19" s="1"/>
  <c r="X403" i="5"/>
  <c r="L403" i="5"/>
  <c r="X402" i="5"/>
  <c r="L402" i="5"/>
  <c r="X401" i="5"/>
  <c r="L401" i="5"/>
  <c r="X400" i="5"/>
  <c r="L400" i="5"/>
  <c r="X399" i="5"/>
  <c r="L399" i="5"/>
  <c r="AJ398" i="5"/>
  <c r="AD398" i="5"/>
  <c r="L398" i="5"/>
  <c r="AJ397" i="5"/>
  <c r="AD397" i="5"/>
  <c r="L397" i="5"/>
  <c r="AJ396" i="5"/>
  <c r="AD396" i="5"/>
  <c r="L396" i="5"/>
  <c r="AJ395" i="5"/>
  <c r="AD395" i="5"/>
  <c r="L395" i="5"/>
  <c r="D395" i="5" s="1"/>
  <c r="E395" i="5" s="1"/>
  <c r="E26" i="19" s="1"/>
  <c r="X394" i="5"/>
  <c r="L394" i="5"/>
  <c r="X393" i="5"/>
  <c r="L393" i="5"/>
  <c r="X392" i="5"/>
  <c r="L392" i="5"/>
  <c r="D392" i="5" s="1"/>
  <c r="E392" i="5" s="1"/>
  <c r="E23" i="19" s="1"/>
  <c r="X391" i="5"/>
  <c r="L391" i="5"/>
  <c r="X390" i="5"/>
  <c r="L390" i="5"/>
  <c r="X389" i="5"/>
  <c r="L389" i="5"/>
  <c r="X388" i="5"/>
  <c r="L388" i="5"/>
  <c r="X387" i="5"/>
  <c r="L387" i="5"/>
  <c r="D387" i="5" s="1"/>
  <c r="E387" i="5" s="1"/>
  <c r="E18" i="19" s="1"/>
  <c r="X386" i="5"/>
  <c r="L386" i="5"/>
  <c r="X360" i="5"/>
  <c r="X359" i="5"/>
  <c r="X358" i="5"/>
  <c r="X357" i="5"/>
  <c r="X356" i="5"/>
  <c r="X355" i="5"/>
  <c r="X354" i="5"/>
  <c r="X353" i="5"/>
  <c r="X352" i="5"/>
  <c r="X351" i="5"/>
  <c r="R365" i="5"/>
  <c r="R364" i="5"/>
  <c r="D364" i="5" s="1"/>
  <c r="E364" i="5" s="1"/>
  <c r="E123" i="17" s="1"/>
  <c r="R363" i="5"/>
  <c r="R362" i="5"/>
  <c r="R361" i="5"/>
  <c r="X345" i="5"/>
  <c r="X344" i="5"/>
  <c r="X343" i="5"/>
  <c r="X342" i="5"/>
  <c r="X341" i="5"/>
  <c r="X340" i="5"/>
  <c r="X339" i="5"/>
  <c r="X338" i="5"/>
  <c r="X337" i="5"/>
  <c r="X336" i="5"/>
  <c r="R295" i="5"/>
  <c r="R294" i="5"/>
  <c r="R293" i="5"/>
  <c r="D293" i="5" s="1"/>
  <c r="E293" i="5" s="1"/>
  <c r="E49" i="17" s="1"/>
  <c r="R292" i="5"/>
  <c r="X335" i="5"/>
  <c r="X334" i="5"/>
  <c r="X333" i="5"/>
  <c r="X332" i="5"/>
  <c r="X331" i="5"/>
  <c r="X330" i="5"/>
  <c r="X329" i="5"/>
  <c r="X328" i="5"/>
  <c r="X327" i="5"/>
  <c r="X326" i="5"/>
  <c r="R290" i="5"/>
  <c r="R289" i="5"/>
  <c r="R288" i="5"/>
  <c r="R287" i="5"/>
  <c r="R286" i="5"/>
  <c r="AD355" i="5"/>
  <c r="AD354" i="5"/>
  <c r="AD353" i="5"/>
  <c r="AD352" i="5"/>
  <c r="AD360" i="5"/>
  <c r="D360" i="5" s="1"/>
  <c r="E360" i="5" s="1"/>
  <c r="E119" i="17" s="1"/>
  <c r="AD359" i="5"/>
  <c r="AD358" i="5"/>
  <c r="AD357" i="5"/>
  <c r="AD356" i="5"/>
  <c r="AD351" i="5"/>
  <c r="AD282" i="5"/>
  <c r="AD281" i="5"/>
  <c r="X273" i="5"/>
  <c r="X272" i="5"/>
  <c r="X271" i="5"/>
  <c r="X270" i="5"/>
  <c r="R285" i="5"/>
  <c r="R284" i="5"/>
  <c r="R283" i="5"/>
  <c r="R325" i="5"/>
  <c r="R324" i="5"/>
  <c r="R323" i="5"/>
  <c r="R322" i="5"/>
  <c r="R321" i="5"/>
  <c r="R315" i="5"/>
  <c r="R314" i="5"/>
  <c r="R313" i="5"/>
  <c r="R312" i="5"/>
  <c r="R311" i="5"/>
  <c r="R310" i="5"/>
  <c r="R309" i="5"/>
  <c r="R308" i="5"/>
  <c r="R307" i="5"/>
  <c r="R306" i="5"/>
  <c r="R305" i="5"/>
  <c r="R304" i="5"/>
  <c r="R303" i="5"/>
  <c r="R302" i="5"/>
  <c r="R301" i="5"/>
  <c r="R320" i="5"/>
  <c r="R319" i="5"/>
  <c r="R318" i="5"/>
  <c r="R317" i="5"/>
  <c r="R316" i="5"/>
  <c r="R300" i="5"/>
  <c r="R299" i="5"/>
  <c r="R298" i="5"/>
  <c r="R297" i="5"/>
  <c r="R296" i="5"/>
  <c r="D296" i="5" s="1"/>
  <c r="E296" i="5" s="1"/>
  <c r="E52" i="17" s="1"/>
  <c r="AJ320" i="5"/>
  <c r="AJ319" i="5"/>
  <c r="AJ318" i="5"/>
  <c r="AJ317" i="5"/>
  <c r="AJ316" i="5"/>
  <c r="AJ315" i="5"/>
  <c r="AJ314" i="5"/>
  <c r="AJ313" i="5"/>
  <c r="AJ312" i="5"/>
  <c r="AJ311" i="5"/>
  <c r="AJ310" i="5"/>
  <c r="AJ309" i="5"/>
  <c r="AJ308" i="5"/>
  <c r="AJ307" i="5"/>
  <c r="AJ306" i="5"/>
  <c r="AP305" i="5"/>
  <c r="AJ305" i="5"/>
  <c r="D305" i="5" s="1"/>
  <c r="E305" i="5" s="1"/>
  <c r="E61" i="17" s="1"/>
  <c r="AP304" i="5"/>
  <c r="AJ304" i="5"/>
  <c r="AP303" i="5"/>
  <c r="AJ303" i="5"/>
  <c r="AP302" i="5"/>
  <c r="AJ302" i="5"/>
  <c r="AP301" i="5"/>
  <c r="AJ301" i="5"/>
  <c r="AP300" i="5"/>
  <c r="AJ300" i="5"/>
  <c r="AP299" i="5"/>
  <c r="AJ299" i="5"/>
  <c r="AP298" i="5"/>
  <c r="AJ298" i="5"/>
  <c r="AP297" i="5"/>
  <c r="AJ297" i="5"/>
  <c r="AP296" i="5"/>
  <c r="AJ296" i="5"/>
  <c r="X365" i="5"/>
  <c r="L365" i="5"/>
  <c r="X364" i="5"/>
  <c r="L364" i="5"/>
  <c r="X363" i="5"/>
  <c r="L363" i="5"/>
  <c r="X362" i="5"/>
  <c r="L362" i="5"/>
  <c r="X361" i="5"/>
  <c r="L361" i="5"/>
  <c r="L360" i="5"/>
  <c r="L359" i="5"/>
  <c r="L358" i="5"/>
  <c r="L357" i="5"/>
  <c r="D357" i="5" s="1"/>
  <c r="E357" i="5" s="1"/>
  <c r="E116" i="17" s="1"/>
  <c r="L356" i="5"/>
  <c r="L355" i="5"/>
  <c r="D355" i="5" s="1"/>
  <c r="E355" i="5" s="1"/>
  <c r="E114" i="17" s="1"/>
  <c r="L354" i="5"/>
  <c r="L353" i="5"/>
  <c r="L352" i="5"/>
  <c r="L351" i="5"/>
  <c r="X350" i="5"/>
  <c r="L350" i="5"/>
  <c r="X349" i="5"/>
  <c r="D349" i="5" s="1"/>
  <c r="E349" i="5" s="1"/>
  <c r="E108" i="17" s="1"/>
  <c r="L349" i="5"/>
  <c r="X348" i="5"/>
  <c r="L348" i="5"/>
  <c r="X347" i="5"/>
  <c r="L347" i="5"/>
  <c r="X346" i="5"/>
  <c r="L346" i="5"/>
  <c r="AD345" i="5"/>
  <c r="L345" i="5"/>
  <c r="AD344" i="5"/>
  <c r="L344" i="5"/>
  <c r="AD343" i="5"/>
  <c r="D343" i="5" s="1"/>
  <c r="E343" i="5" s="1"/>
  <c r="E101" i="17" s="1"/>
  <c r="L343" i="5"/>
  <c r="AD342" i="5"/>
  <c r="L342" i="5"/>
  <c r="AD341" i="5"/>
  <c r="L341" i="5"/>
  <c r="AD340" i="5"/>
  <c r="L340" i="5"/>
  <c r="AD339" i="5"/>
  <c r="L339" i="5"/>
  <c r="AD338" i="5"/>
  <c r="D338" i="5" s="1"/>
  <c r="E338" i="5" s="1"/>
  <c r="E96" i="17" s="1"/>
  <c r="L338" i="5"/>
  <c r="AD337" i="5"/>
  <c r="L337" i="5"/>
  <c r="AD336" i="5"/>
  <c r="L336" i="5"/>
  <c r="AD335" i="5"/>
  <c r="L335" i="5"/>
  <c r="AD334" i="5"/>
  <c r="L334" i="5"/>
  <c r="AD333" i="5"/>
  <c r="L333" i="5"/>
  <c r="AD332" i="5"/>
  <c r="L332" i="5"/>
  <c r="AD331" i="5"/>
  <c r="L331" i="5"/>
  <c r="AD330" i="5"/>
  <c r="L330" i="5"/>
  <c r="D330" i="5" s="1"/>
  <c r="E330" i="5" s="1"/>
  <c r="E88" i="17" s="1"/>
  <c r="AD329" i="5"/>
  <c r="L329" i="5"/>
  <c r="AD328" i="5"/>
  <c r="L328" i="5"/>
  <c r="AD327" i="5"/>
  <c r="L327" i="5"/>
  <c r="AD326" i="5"/>
  <c r="L326" i="5"/>
  <c r="AD325" i="5"/>
  <c r="X325" i="5"/>
  <c r="L325" i="5"/>
  <c r="AD324" i="5"/>
  <c r="X324" i="5"/>
  <c r="L324" i="5"/>
  <c r="AD323" i="5"/>
  <c r="X323" i="5"/>
  <c r="L323" i="5"/>
  <c r="AD322" i="5"/>
  <c r="X322" i="5"/>
  <c r="L322" i="5"/>
  <c r="AD321" i="5"/>
  <c r="X321" i="5"/>
  <c r="L321" i="5"/>
  <c r="AD320" i="5"/>
  <c r="X320" i="5"/>
  <c r="L320" i="5"/>
  <c r="AD319" i="5"/>
  <c r="X319" i="5"/>
  <c r="L319" i="5"/>
  <c r="AD318" i="5"/>
  <c r="X318" i="5"/>
  <c r="L318" i="5"/>
  <c r="D318" i="5" s="1"/>
  <c r="E318" i="5" s="1"/>
  <c r="E74" i="17" s="1"/>
  <c r="AD317" i="5"/>
  <c r="X317" i="5"/>
  <c r="L317" i="5"/>
  <c r="AD316" i="5"/>
  <c r="X316" i="5"/>
  <c r="L316" i="5"/>
  <c r="AD315" i="5"/>
  <c r="X315" i="5"/>
  <c r="L315" i="5"/>
  <c r="AD314" i="5"/>
  <c r="X314" i="5"/>
  <c r="L314" i="5"/>
  <c r="AD313" i="5"/>
  <c r="X313" i="5"/>
  <c r="L313" i="5"/>
  <c r="AD312" i="5"/>
  <c r="X312" i="5"/>
  <c r="L312" i="5"/>
  <c r="AD311" i="5"/>
  <c r="X311" i="5"/>
  <c r="L311" i="5"/>
  <c r="AD310" i="5"/>
  <c r="X310" i="5"/>
  <c r="L310" i="5"/>
  <c r="AD309" i="5"/>
  <c r="X309" i="5"/>
  <c r="L309" i="5"/>
  <c r="AD308" i="5"/>
  <c r="X308" i="5"/>
  <c r="L308" i="5"/>
  <c r="AD307" i="5"/>
  <c r="X307" i="5"/>
  <c r="L307" i="5"/>
  <c r="AD306" i="5"/>
  <c r="X306" i="5"/>
  <c r="L306" i="5"/>
  <c r="AD305" i="5"/>
  <c r="X305" i="5"/>
  <c r="L305" i="5"/>
  <c r="AD304" i="5"/>
  <c r="X304" i="5"/>
  <c r="L304" i="5"/>
  <c r="AD303" i="5"/>
  <c r="X303" i="5"/>
  <c r="L303" i="5"/>
  <c r="AD302" i="5"/>
  <c r="X302" i="5"/>
  <c r="L302" i="5"/>
  <c r="AD301" i="5"/>
  <c r="X301" i="5"/>
  <c r="L301" i="5"/>
  <c r="AD300" i="5"/>
  <c r="X300" i="5"/>
  <c r="L300" i="5"/>
  <c r="AD299" i="5"/>
  <c r="X299" i="5"/>
  <c r="L299" i="5"/>
  <c r="AD298" i="5"/>
  <c r="X298" i="5"/>
  <c r="L298" i="5"/>
  <c r="AD297" i="5"/>
  <c r="X297" i="5"/>
  <c r="L297" i="5"/>
  <c r="AD296" i="5"/>
  <c r="X296" i="5"/>
  <c r="L296" i="5"/>
  <c r="X295" i="5"/>
  <c r="L295" i="5"/>
  <c r="D295" i="5" s="1"/>
  <c r="E295" i="5" s="1"/>
  <c r="E51" i="17" s="1"/>
  <c r="X294" i="5"/>
  <c r="L294" i="5"/>
  <c r="X293" i="5"/>
  <c r="L293" i="5"/>
  <c r="X292" i="5"/>
  <c r="L292" i="5"/>
  <c r="X290" i="5"/>
  <c r="L290" i="5"/>
  <c r="D290" i="5" s="1"/>
  <c r="E290" i="5" s="1"/>
  <c r="E46" i="17" s="1"/>
  <c r="X289" i="5"/>
  <c r="L289" i="5"/>
  <c r="X288" i="5"/>
  <c r="L288" i="5"/>
  <c r="X287" i="5"/>
  <c r="L287" i="5"/>
  <c r="X286" i="5"/>
  <c r="L286" i="5"/>
  <c r="X285" i="5"/>
  <c r="L285" i="5"/>
  <c r="X284" i="5"/>
  <c r="L284" i="5"/>
  <c r="X283" i="5"/>
  <c r="L283" i="5"/>
  <c r="AP282" i="5"/>
  <c r="AJ282" i="5"/>
  <c r="R282" i="5"/>
  <c r="L282" i="5"/>
  <c r="AP281" i="5"/>
  <c r="AJ281" i="5"/>
  <c r="R281" i="5"/>
  <c r="L281" i="5"/>
  <c r="AD280" i="5"/>
  <c r="R280" i="5"/>
  <c r="L280" i="5"/>
  <c r="AD279" i="5"/>
  <c r="R279" i="5"/>
  <c r="L279" i="5"/>
  <c r="X278" i="5"/>
  <c r="L278" i="5"/>
  <c r="X277" i="5"/>
  <c r="L277" i="5"/>
  <c r="X276" i="5"/>
  <c r="L276" i="5"/>
  <c r="X275" i="5"/>
  <c r="L275" i="5"/>
  <c r="D275" i="5" s="1"/>
  <c r="E275" i="5" s="1"/>
  <c r="E31" i="17" s="1"/>
  <c r="X274" i="5"/>
  <c r="L274" i="5"/>
  <c r="D274" i="5" s="1"/>
  <c r="E274" i="5" s="1"/>
  <c r="E30" i="17" s="1"/>
  <c r="AJ273" i="5"/>
  <c r="AD273" i="5"/>
  <c r="L273" i="5"/>
  <c r="AJ272" i="5"/>
  <c r="AD272" i="5"/>
  <c r="L272" i="5"/>
  <c r="AJ271" i="5"/>
  <c r="AD271" i="5"/>
  <c r="L271" i="5"/>
  <c r="AJ270" i="5"/>
  <c r="AD270" i="5"/>
  <c r="L270" i="5"/>
  <c r="X269" i="5"/>
  <c r="L269" i="5"/>
  <c r="D269" i="5" s="1"/>
  <c r="E269" i="5" s="1"/>
  <c r="E25" i="17" s="1"/>
  <c r="X268" i="5"/>
  <c r="L268" i="5"/>
  <c r="X267" i="5"/>
  <c r="L267" i="5"/>
  <c r="X266" i="5"/>
  <c r="L266" i="5"/>
  <c r="X265" i="5"/>
  <c r="L265" i="5"/>
  <c r="X264" i="5"/>
  <c r="L264" i="5"/>
  <c r="X263" i="5"/>
  <c r="L263" i="5"/>
  <c r="X262" i="5"/>
  <c r="L262" i="5"/>
  <c r="X261" i="5"/>
  <c r="L261" i="5"/>
  <c r="AP56" i="5"/>
  <c r="AP55" i="5"/>
  <c r="AP54" i="5"/>
  <c r="AP53" i="5"/>
  <c r="AP52" i="5"/>
  <c r="AP51" i="5"/>
  <c r="AP50" i="5"/>
  <c r="AP49" i="5"/>
  <c r="AP48" i="5"/>
  <c r="AP47" i="5"/>
  <c r="AP26" i="5"/>
  <c r="AP25" i="5"/>
  <c r="AJ86" i="5"/>
  <c r="AJ85" i="5"/>
  <c r="AJ84" i="5"/>
  <c r="AJ83" i="5"/>
  <c r="AJ82" i="5"/>
  <c r="AJ81" i="5"/>
  <c r="AJ80" i="5"/>
  <c r="AJ79" i="5"/>
  <c r="AJ78" i="5"/>
  <c r="AJ77" i="5"/>
  <c r="AJ71" i="5"/>
  <c r="AJ70" i="5"/>
  <c r="AJ69" i="5"/>
  <c r="AJ68" i="5"/>
  <c r="AJ67" i="5"/>
  <c r="AJ66" i="5"/>
  <c r="AJ65" i="5"/>
  <c r="AJ64" i="5"/>
  <c r="AJ63" i="5"/>
  <c r="AJ62" i="5"/>
  <c r="AJ61" i="5"/>
  <c r="AJ60" i="5"/>
  <c r="AJ59" i="5"/>
  <c r="AJ58" i="5"/>
  <c r="AJ57" i="5"/>
  <c r="AJ56" i="5"/>
  <c r="AJ55" i="5"/>
  <c r="AJ54" i="5"/>
  <c r="AJ53" i="5"/>
  <c r="AJ52" i="5"/>
  <c r="AJ51" i="5"/>
  <c r="AJ50" i="5"/>
  <c r="AJ49" i="5"/>
  <c r="AJ48" i="5"/>
  <c r="AJ47" i="5"/>
  <c r="AJ26" i="5"/>
  <c r="AJ25" i="5"/>
  <c r="AJ17" i="5"/>
  <c r="AJ16" i="5"/>
  <c r="AJ15" i="5"/>
  <c r="AJ14" i="5"/>
  <c r="AD106" i="5"/>
  <c r="AD105" i="5"/>
  <c r="AD104" i="5"/>
  <c r="AD103" i="5"/>
  <c r="AD102" i="5"/>
  <c r="AD101" i="5"/>
  <c r="AD100" i="5"/>
  <c r="AD99" i="5"/>
  <c r="AD98" i="5"/>
  <c r="AD97" i="5"/>
  <c r="AD96" i="5"/>
  <c r="AD95" i="5"/>
  <c r="AD94" i="5"/>
  <c r="AD93" i="5"/>
  <c r="AD92" i="5"/>
  <c r="AD91" i="5"/>
  <c r="D91" i="5" s="1"/>
  <c r="E91" i="5" s="1"/>
  <c r="E98" i="11" s="1"/>
  <c r="AD90" i="5"/>
  <c r="AD89" i="5"/>
  <c r="AD88" i="5"/>
  <c r="AD87" i="5"/>
  <c r="AD86" i="5"/>
  <c r="AD85" i="5"/>
  <c r="AD84" i="5"/>
  <c r="AD83" i="5"/>
  <c r="AD82" i="5"/>
  <c r="D82" i="5" s="1"/>
  <c r="E82" i="5" s="1"/>
  <c r="E87" i="11" s="1"/>
  <c r="AD81" i="5"/>
  <c r="AD80" i="5"/>
  <c r="AD79" i="5"/>
  <c r="AD78" i="5"/>
  <c r="AD77" i="5"/>
  <c r="AD76" i="5"/>
  <c r="AD75" i="5"/>
  <c r="AD74" i="5"/>
  <c r="AD73" i="5"/>
  <c r="AD72" i="5"/>
  <c r="AD71" i="5"/>
  <c r="AD70" i="5"/>
  <c r="AD69" i="5"/>
  <c r="AD68" i="5"/>
  <c r="AD67" i="5"/>
  <c r="AD66" i="5"/>
  <c r="AD65" i="5"/>
  <c r="AD64" i="5"/>
  <c r="AD63" i="5"/>
  <c r="AD62" i="5"/>
  <c r="AD61" i="5"/>
  <c r="AD60" i="5"/>
  <c r="AD59" i="5"/>
  <c r="AD58" i="5"/>
  <c r="AD57" i="5"/>
  <c r="AD56" i="5"/>
  <c r="AD55" i="5"/>
  <c r="AD54" i="5"/>
  <c r="AD53" i="5"/>
  <c r="AD52" i="5"/>
  <c r="AD51" i="5"/>
  <c r="AD50" i="5"/>
  <c r="AD49" i="5"/>
  <c r="AD48" i="5"/>
  <c r="AD47" i="5"/>
  <c r="AD26" i="5"/>
  <c r="AD25" i="5"/>
  <c r="AD24" i="5"/>
  <c r="AD23" i="5"/>
  <c r="AD17" i="5"/>
  <c r="AD16" i="5"/>
  <c r="AD15" i="5"/>
  <c r="AD14" i="5"/>
  <c r="X126" i="5"/>
  <c r="X125" i="5"/>
  <c r="X124" i="5"/>
  <c r="X123" i="5"/>
  <c r="X122" i="5"/>
  <c r="X111" i="5"/>
  <c r="X110" i="5"/>
  <c r="X109" i="5"/>
  <c r="D109" i="5" s="1"/>
  <c r="E109" i="5" s="1"/>
  <c r="E117" i="11" s="1"/>
  <c r="X108" i="5"/>
  <c r="X107" i="5"/>
  <c r="X76" i="5"/>
  <c r="X75" i="5"/>
  <c r="X74" i="5"/>
  <c r="X73" i="5"/>
  <c r="X72" i="5"/>
  <c r="X71" i="5"/>
  <c r="X70" i="5"/>
  <c r="X69" i="5"/>
  <c r="X68" i="5"/>
  <c r="X67" i="5"/>
  <c r="X66" i="5"/>
  <c r="X65" i="5"/>
  <c r="X64" i="5"/>
  <c r="X63" i="5"/>
  <c r="X62" i="5"/>
  <c r="X61" i="5"/>
  <c r="X60" i="5"/>
  <c r="X59" i="5"/>
  <c r="X58" i="5"/>
  <c r="X57" i="5"/>
  <c r="X56" i="5"/>
  <c r="X55" i="5"/>
  <c r="X54" i="5"/>
  <c r="X53" i="5"/>
  <c r="X52" i="5"/>
  <c r="X51" i="5"/>
  <c r="X50" i="5"/>
  <c r="X49" i="5"/>
  <c r="X48" i="5"/>
  <c r="X47" i="5"/>
  <c r="X39" i="5"/>
  <c r="X38" i="5"/>
  <c r="D38" i="5" s="1"/>
  <c r="E38" i="5" s="1"/>
  <c r="E50" i="11" s="1"/>
  <c r="X37" i="5"/>
  <c r="X36" i="5"/>
  <c r="X35" i="5"/>
  <c r="X34" i="5"/>
  <c r="X33" i="5"/>
  <c r="X32" i="5"/>
  <c r="X31" i="5"/>
  <c r="X30" i="5"/>
  <c r="X29" i="5"/>
  <c r="X28" i="5"/>
  <c r="X27" i="5"/>
  <c r="X22" i="5"/>
  <c r="X21" i="5"/>
  <c r="X20" i="5"/>
  <c r="X19" i="5"/>
  <c r="X18" i="5"/>
  <c r="X13" i="5"/>
  <c r="X12" i="5"/>
  <c r="X11" i="5"/>
  <c r="X10" i="5"/>
  <c r="X9" i="5"/>
  <c r="X8" i="5"/>
  <c r="X7" i="5"/>
  <c r="X6" i="5"/>
  <c r="X5" i="5"/>
  <c r="R26" i="5"/>
  <c r="R25" i="5"/>
  <c r="R24" i="5"/>
  <c r="D24" i="5" s="1"/>
  <c r="E24" i="5" s="1"/>
  <c r="E36" i="11" s="1"/>
  <c r="R23" i="5"/>
  <c r="L126" i="5"/>
  <c r="D126" i="5" s="1"/>
  <c r="E126" i="5" s="1"/>
  <c r="E134" i="11" s="1"/>
  <c r="L125" i="5"/>
  <c r="D125" i="5" s="1"/>
  <c r="E125" i="5" s="1"/>
  <c r="E133" i="11" s="1"/>
  <c r="L124" i="5"/>
  <c r="D124" i="5" s="1"/>
  <c r="E124" i="5" s="1"/>
  <c r="E132" i="11" s="1"/>
  <c r="L123" i="5"/>
  <c r="L122" i="5"/>
  <c r="L121" i="5"/>
  <c r="L120" i="5"/>
  <c r="L119" i="5"/>
  <c r="L118" i="5"/>
  <c r="L117" i="5"/>
  <c r="L116" i="5"/>
  <c r="L115" i="5"/>
  <c r="L114" i="5"/>
  <c r="L113" i="5"/>
  <c r="L112" i="5"/>
  <c r="L111" i="5"/>
  <c r="L110" i="5"/>
  <c r="L109" i="5"/>
  <c r="L108" i="5"/>
  <c r="L107" i="5"/>
  <c r="L106" i="5"/>
  <c r="D106" i="5" s="1"/>
  <c r="E106" i="5" s="1"/>
  <c r="E113" i="11" s="1"/>
  <c r="L105" i="5"/>
  <c r="L104" i="5"/>
  <c r="L103" i="5"/>
  <c r="L102" i="5"/>
  <c r="L101" i="5"/>
  <c r="L100" i="5"/>
  <c r="L99" i="5"/>
  <c r="L98" i="5"/>
  <c r="L97" i="5"/>
  <c r="L96" i="5"/>
  <c r="L95" i="5"/>
  <c r="L94" i="5"/>
  <c r="L93" i="5"/>
  <c r="L92" i="5"/>
  <c r="D92" i="5" s="1"/>
  <c r="E92" i="5" s="1"/>
  <c r="E99" i="11" s="1"/>
  <c r="L91" i="5"/>
  <c r="L90" i="5"/>
  <c r="L89" i="5"/>
  <c r="L88" i="5"/>
  <c r="L87" i="5"/>
  <c r="L86" i="5"/>
  <c r="D86" i="5" s="1"/>
  <c r="E86" i="5" s="1"/>
  <c r="E91" i="11" s="1"/>
  <c r="L85" i="5"/>
  <c r="L84" i="5"/>
  <c r="L83" i="5"/>
  <c r="L82" i="5"/>
  <c r="L81" i="5"/>
  <c r="L80" i="5"/>
  <c r="L79" i="5"/>
  <c r="L78" i="5"/>
  <c r="L77" i="5"/>
  <c r="L76" i="5"/>
  <c r="L75" i="5"/>
  <c r="L74" i="5"/>
  <c r="L73" i="5"/>
  <c r="L72" i="5"/>
  <c r="L71" i="5"/>
  <c r="L70" i="5"/>
  <c r="L69" i="5"/>
  <c r="L68" i="5"/>
  <c r="L67" i="5"/>
  <c r="L66" i="5"/>
  <c r="L65" i="5"/>
  <c r="L64" i="5"/>
  <c r="L63" i="5"/>
  <c r="D63" i="5" s="1"/>
  <c r="E63" i="5" s="1"/>
  <c r="E68" i="11" s="1"/>
  <c r="L62" i="5"/>
  <c r="L61" i="5"/>
  <c r="L60" i="5"/>
  <c r="L59" i="5"/>
  <c r="D59" i="5" s="1"/>
  <c r="E59" i="5" s="1"/>
  <c r="E64" i="11" s="1"/>
  <c r="L58" i="5"/>
  <c r="L57" i="5"/>
  <c r="L56" i="5"/>
  <c r="L55" i="5"/>
  <c r="L54" i="5"/>
  <c r="L53" i="5"/>
  <c r="L52" i="5"/>
  <c r="L51" i="5"/>
  <c r="L50" i="5"/>
  <c r="L49" i="5"/>
  <c r="L48" i="5"/>
  <c r="L47" i="5"/>
  <c r="L41" i="5"/>
  <c r="L40" i="5"/>
  <c r="L39" i="5"/>
  <c r="D39" i="5" s="1"/>
  <c r="E39" i="5" s="1"/>
  <c r="E51" i="11" s="1"/>
  <c r="L38" i="5"/>
  <c r="L37" i="5"/>
  <c r="D37" i="5" s="1"/>
  <c r="E37" i="5" s="1"/>
  <c r="E49" i="11" s="1"/>
  <c r="L36" i="5"/>
  <c r="L35" i="5"/>
  <c r="L34" i="5"/>
  <c r="L33" i="5"/>
  <c r="L32" i="5"/>
  <c r="L31" i="5"/>
  <c r="L30" i="5"/>
  <c r="L29" i="5"/>
  <c r="L28" i="5"/>
  <c r="L27" i="5"/>
  <c r="L26" i="5"/>
  <c r="L25" i="5"/>
  <c r="L24" i="5"/>
  <c r="L23" i="5"/>
  <c r="L22" i="5"/>
  <c r="D22" i="5" s="1"/>
  <c r="E22" i="5" s="1"/>
  <c r="E34" i="11" s="1"/>
  <c r="L21" i="5"/>
  <c r="L20" i="5"/>
  <c r="L19" i="5"/>
  <c r="L18" i="5"/>
  <c r="L17" i="5"/>
  <c r="L16" i="5"/>
  <c r="L15" i="5"/>
  <c r="L14" i="5"/>
  <c r="L13" i="5"/>
  <c r="D13" i="5" s="1"/>
  <c r="E13" i="5" s="1"/>
  <c r="E25" i="11" s="1"/>
  <c r="L12" i="5"/>
  <c r="L11" i="5"/>
  <c r="D11" i="5" s="1"/>
  <c r="E11" i="5" s="1"/>
  <c r="E23" i="11" s="1"/>
  <c r="L10" i="5"/>
  <c r="L9" i="5"/>
  <c r="D9" i="5" s="1"/>
  <c r="E9" i="5" s="1"/>
  <c r="E21" i="11" s="1"/>
  <c r="L8" i="5"/>
  <c r="D8" i="5" s="1"/>
  <c r="E8" i="5" s="1"/>
  <c r="E20" i="11" s="1"/>
  <c r="L7" i="5"/>
  <c r="L6" i="5"/>
  <c r="L5" i="5"/>
  <c r="D5" i="5" s="1"/>
  <c r="E5" i="5" s="1"/>
  <c r="E17" i="11" s="1"/>
  <c r="AD121" i="5"/>
  <c r="AD120" i="5"/>
  <c r="AD119" i="5"/>
  <c r="D119" i="5" s="1"/>
  <c r="E119" i="5" s="1"/>
  <c r="E127" i="11" s="1"/>
  <c r="AD118" i="5"/>
  <c r="AD116" i="5"/>
  <c r="AD115" i="5"/>
  <c r="AD114" i="5"/>
  <c r="AD113" i="5"/>
  <c r="AD117" i="5"/>
  <c r="AD112" i="5"/>
  <c r="X121" i="5"/>
  <c r="X120" i="5"/>
  <c r="D120" i="5" s="1"/>
  <c r="E120" i="5" s="1"/>
  <c r="E128" i="11" s="1"/>
  <c r="X119" i="5"/>
  <c r="X118" i="5"/>
  <c r="X117" i="5"/>
  <c r="X116" i="5"/>
  <c r="X115" i="5"/>
  <c r="X114" i="5"/>
  <c r="X113" i="5"/>
  <c r="X112" i="5"/>
  <c r="X106" i="5"/>
  <c r="X105" i="5"/>
  <c r="X104" i="5"/>
  <c r="X103" i="5"/>
  <c r="X102" i="5"/>
  <c r="D102" i="5" s="1"/>
  <c r="E102" i="5" s="1"/>
  <c r="E109" i="11" s="1"/>
  <c r="X101" i="5"/>
  <c r="D101" i="5" s="1"/>
  <c r="E101" i="5" s="1"/>
  <c r="E108" i="11" s="1"/>
  <c r="X100" i="5"/>
  <c r="X99" i="5"/>
  <c r="X98" i="5"/>
  <c r="X97" i="5"/>
  <c r="X96" i="5"/>
  <c r="D96" i="5" s="1"/>
  <c r="E96" i="5" s="1"/>
  <c r="E103" i="11" s="1"/>
  <c r="X95" i="5"/>
  <c r="D95" i="5" s="1"/>
  <c r="E95" i="5" s="1"/>
  <c r="E102" i="11" s="1"/>
  <c r="X94" i="5"/>
  <c r="X93" i="5"/>
  <c r="X92" i="5"/>
  <c r="X91" i="5"/>
  <c r="X90" i="5"/>
  <c r="X89" i="5"/>
  <c r="X88" i="5"/>
  <c r="X87" i="5"/>
  <c r="X86" i="5"/>
  <c r="X84" i="5"/>
  <c r="X82" i="5"/>
  <c r="X80" i="5"/>
  <c r="X78" i="5"/>
  <c r="X85" i="5"/>
  <c r="X83" i="5"/>
  <c r="X81" i="5"/>
  <c r="X79" i="5"/>
  <c r="X17" i="5"/>
  <c r="X16" i="5"/>
  <c r="X15" i="5"/>
  <c r="X14" i="5"/>
  <c r="R126" i="5"/>
  <c r="R125" i="5"/>
  <c r="R124" i="5"/>
  <c r="R123" i="5"/>
  <c r="D123" i="5" s="1"/>
  <c r="E123" i="5" s="1"/>
  <c r="E131" i="11" s="1"/>
  <c r="R122" i="5"/>
  <c r="R76" i="5"/>
  <c r="R86" i="5"/>
  <c r="R85" i="5"/>
  <c r="R84" i="5"/>
  <c r="D84" i="5" s="1"/>
  <c r="E84" i="5" s="1"/>
  <c r="E89" i="11" s="1"/>
  <c r="R83" i="5"/>
  <c r="R82" i="5"/>
  <c r="R81" i="5"/>
  <c r="R80" i="5"/>
  <c r="R79" i="5"/>
  <c r="R78" i="5"/>
  <c r="R77" i="5"/>
  <c r="R71" i="5"/>
  <c r="R75" i="5"/>
  <c r="R74" i="5"/>
  <c r="R73" i="5"/>
  <c r="R72" i="5"/>
  <c r="R65" i="5"/>
  <c r="R70" i="5"/>
  <c r="R69" i="5"/>
  <c r="R68" i="5"/>
  <c r="D68" i="5" s="1"/>
  <c r="E68" i="5" s="1"/>
  <c r="E73" i="11" s="1"/>
  <c r="R67" i="5"/>
  <c r="R47" i="5"/>
  <c r="R66" i="5"/>
  <c r="R64" i="5"/>
  <c r="R63" i="5"/>
  <c r="R62" i="5"/>
  <c r="D62" i="5" s="1"/>
  <c r="E62" i="5" s="1"/>
  <c r="E67" i="11" s="1"/>
  <c r="R61" i="5"/>
  <c r="R60" i="5"/>
  <c r="D60" i="5" s="1"/>
  <c r="E60" i="5" s="1"/>
  <c r="E65" i="11" s="1"/>
  <c r="R59" i="5"/>
  <c r="R58" i="5"/>
  <c r="R57" i="5"/>
  <c r="R56" i="5"/>
  <c r="R55" i="5"/>
  <c r="R54" i="5"/>
  <c r="R53" i="5"/>
  <c r="R52" i="5"/>
  <c r="R51" i="5"/>
  <c r="R50" i="5"/>
  <c r="R49" i="5"/>
  <c r="R48" i="5"/>
  <c r="R39" i="5"/>
  <c r="R38" i="5"/>
  <c r="R37" i="5"/>
  <c r="R36" i="5"/>
  <c r="R35" i="5"/>
  <c r="R34" i="5"/>
  <c r="D34" i="5" s="1"/>
  <c r="E34" i="5" s="1"/>
  <c r="E46" i="11" s="1"/>
  <c r="R33" i="5"/>
  <c r="D33" i="5" s="1"/>
  <c r="E33" i="5" s="1"/>
  <c r="E45" i="11" s="1"/>
  <c r="R32" i="5"/>
  <c r="R31" i="5"/>
  <c r="R30" i="5"/>
  <c r="D30" i="5" s="1"/>
  <c r="E30" i="5" s="1"/>
  <c r="E42" i="11" s="1"/>
  <c r="R29" i="5"/>
  <c r="D29" i="5" s="1"/>
  <c r="E29" i="5" s="1"/>
  <c r="E41" i="11" s="1"/>
  <c r="R28" i="5"/>
  <c r="R27" i="5"/>
  <c r="R142" i="5"/>
  <c r="R141" i="5"/>
  <c r="R140" i="5"/>
  <c r="R139" i="5"/>
  <c r="R138" i="5"/>
  <c r="R137" i="5"/>
  <c r="R136" i="5"/>
  <c r="R135" i="5"/>
  <c r="R134" i="5"/>
  <c r="E134" i="5"/>
  <c r="E18" i="7" s="1"/>
  <c r="R133" i="5"/>
  <c r="R132" i="5"/>
  <c r="L142" i="5"/>
  <c r="L141" i="5"/>
  <c r="L140" i="5"/>
  <c r="L139" i="5"/>
  <c r="L138" i="5"/>
  <c r="L137" i="5"/>
  <c r="E137" i="5"/>
  <c r="E21" i="7" s="1"/>
  <c r="L136" i="5"/>
  <c r="L135" i="5"/>
  <c r="E135" i="5"/>
  <c r="E19" i="7" s="1"/>
  <c r="L134" i="5"/>
  <c r="L133" i="5"/>
  <c r="L132" i="5"/>
  <c r="R41" i="5"/>
  <c r="R40" i="5"/>
  <c r="E233" i="5"/>
  <c r="E232" i="5"/>
  <c r="E239" i="5"/>
  <c r="E199" i="5"/>
  <c r="E195" i="5"/>
  <c r="E210" i="5"/>
  <c r="E11" i="6" s="1"/>
  <c r="E211" i="5"/>
  <c r="E12" i="6" s="1"/>
  <c r="E212" i="5"/>
  <c r="E13" i="6" s="1"/>
  <c r="E213" i="5"/>
  <c r="E14" i="6" s="1"/>
  <c r="E214" i="5"/>
  <c r="E15" i="6" s="1"/>
  <c r="D41" i="5"/>
  <c r="E41" i="5"/>
  <c r="E15" i="12" s="1"/>
  <c r="D40" i="5"/>
  <c r="E40" i="5" s="1"/>
  <c r="E14" i="12" s="1"/>
  <c r="E529" i="5"/>
  <c r="E26" i="21" s="1"/>
  <c r="E528" i="5"/>
  <c r="E25" i="21" s="1"/>
  <c r="E527" i="5"/>
  <c r="E24" i="21" s="1"/>
  <c r="E526" i="5"/>
  <c r="E23" i="21" s="1"/>
  <c r="E525" i="5"/>
  <c r="E22" i="21"/>
  <c r="E524" i="5"/>
  <c r="E21" i="21" s="1"/>
  <c r="E259" i="5"/>
  <c r="E45" i="6" s="1"/>
  <c r="E258" i="5"/>
  <c r="E44" i="6"/>
  <c r="E257" i="5"/>
  <c r="E43" i="6" s="1"/>
  <c r="E256" i="5"/>
  <c r="E42" i="6" s="1"/>
  <c r="E255" i="5"/>
  <c r="E41" i="6" s="1"/>
  <c r="E254" i="5"/>
  <c r="E40" i="6"/>
  <c r="E253" i="5"/>
  <c r="E39" i="6" s="1"/>
  <c r="E252" i="5"/>
  <c r="E38" i="6" s="1"/>
  <c r="E251" i="5"/>
  <c r="E37" i="6" s="1"/>
  <c r="E250" i="5"/>
  <c r="E32" i="7" s="1"/>
  <c r="E249" i="5"/>
  <c r="E31" i="7" s="1"/>
  <c r="E248" i="5"/>
  <c r="E30" i="7" s="1"/>
  <c r="E247" i="5"/>
  <c r="E29" i="7" s="1"/>
  <c r="E246" i="5"/>
  <c r="E28" i="7" s="1"/>
  <c r="E245" i="5"/>
  <c r="E27" i="7" s="1"/>
  <c r="E244" i="5"/>
  <c r="E26" i="7" s="1"/>
  <c r="E243" i="5"/>
  <c r="E25" i="7" s="1"/>
  <c r="E242" i="5"/>
  <c r="E24" i="7" s="1"/>
  <c r="E241" i="5"/>
  <c r="E23" i="7" s="1"/>
  <c r="E240" i="5"/>
  <c r="E22" i="7"/>
  <c r="E238" i="5"/>
  <c r="E36" i="6" s="1"/>
  <c r="E237" i="5"/>
  <c r="E35" i="6" s="1"/>
  <c r="E236" i="5"/>
  <c r="E34" i="6"/>
  <c r="E235" i="5"/>
  <c r="E33" i="6"/>
  <c r="E234" i="5"/>
  <c r="E32" i="6" s="1"/>
  <c r="E231" i="5"/>
  <c r="E31" i="6" s="1"/>
  <c r="E230" i="5"/>
  <c r="E30" i="6" s="1"/>
  <c r="E229" i="5"/>
  <c r="E29" i="6" s="1"/>
  <c r="E228" i="5"/>
  <c r="E28" i="6" s="1"/>
  <c r="E227" i="5"/>
  <c r="E27" i="6" s="1"/>
  <c r="E225" i="5"/>
  <c r="E26" i="6" s="1"/>
  <c r="E224" i="5"/>
  <c r="E25" i="6" s="1"/>
  <c r="E223" i="5"/>
  <c r="E24" i="6" s="1"/>
  <c r="E222" i="5"/>
  <c r="E23" i="6"/>
  <c r="E221" i="5"/>
  <c r="E22" i="6" s="1"/>
  <c r="E220" i="5"/>
  <c r="E21" i="6" s="1"/>
  <c r="E219" i="5"/>
  <c r="E20" i="6" s="1"/>
  <c r="E218" i="5"/>
  <c r="E19" i="6" s="1"/>
  <c r="E217" i="5"/>
  <c r="E18" i="6" s="1"/>
  <c r="E216" i="5"/>
  <c r="E17" i="6" s="1"/>
  <c r="E215" i="5"/>
  <c r="E16" i="6" s="1"/>
  <c r="E202" i="5"/>
  <c r="E201" i="5"/>
  <c r="E200" i="5"/>
  <c r="E198" i="5"/>
  <c r="E197" i="5"/>
  <c r="E196" i="5"/>
  <c r="E194" i="5"/>
  <c r="E193" i="5"/>
  <c r="E192" i="5"/>
  <c r="E191" i="5"/>
  <c r="E190" i="5"/>
  <c r="E189" i="5"/>
  <c r="E188" i="5"/>
  <c r="E187" i="5"/>
  <c r="E186" i="5"/>
  <c r="E185" i="5"/>
  <c r="E184" i="5"/>
  <c r="E183" i="5"/>
  <c r="E182" i="5"/>
  <c r="E175" i="5"/>
  <c r="E174" i="5"/>
  <c r="E173" i="5"/>
  <c r="E172" i="5"/>
  <c r="E171" i="5"/>
  <c r="E170" i="5"/>
  <c r="E147" i="5"/>
  <c r="E42" i="7" s="1"/>
  <c r="E146" i="5"/>
  <c r="E41" i="7" s="1"/>
  <c r="E145" i="5"/>
  <c r="E40" i="7" s="1"/>
  <c r="E144" i="5"/>
  <c r="E39" i="7" s="1"/>
  <c r="E143" i="5"/>
  <c r="E38" i="7" s="1"/>
  <c r="E131" i="5"/>
  <c r="E15" i="7" s="1"/>
  <c r="E130" i="5"/>
  <c r="E14" i="7" s="1"/>
  <c r="E129" i="5"/>
  <c r="E13" i="7" s="1"/>
  <c r="E128" i="5"/>
  <c r="E12" i="7" s="1"/>
  <c r="E127" i="5"/>
  <c r="E11" i="7" s="1"/>
  <c r="E45" i="5"/>
  <c r="E19" i="12"/>
  <c r="E44" i="5"/>
  <c r="E18" i="12" s="1"/>
  <c r="E43" i="5"/>
  <c r="E17" i="12" s="1"/>
  <c r="E42" i="5"/>
  <c r="E16" i="12" s="1"/>
  <c r="E140" i="5"/>
  <c r="E35" i="7" s="1"/>
  <c r="E141" i="5"/>
  <c r="E36" i="7" s="1"/>
  <c r="E136" i="5"/>
  <c r="E20" i="7" s="1"/>
  <c r="E133" i="5"/>
  <c r="E17" i="7" s="1"/>
  <c r="E138" i="5"/>
  <c r="E33" i="7" s="1"/>
  <c r="E142" i="5"/>
  <c r="E37" i="7" s="1"/>
  <c r="E139" i="5"/>
  <c r="E34" i="7" s="1"/>
  <c r="D408" i="5"/>
  <c r="E408" i="5" s="1"/>
  <c r="E39" i="19" s="1"/>
  <c r="D458" i="5"/>
  <c r="E458" i="5" s="1"/>
  <c r="E89" i="19" s="1"/>
  <c r="D411" i="5"/>
  <c r="E411" i="5" s="1"/>
  <c r="E42" i="19" s="1"/>
  <c r="D306" i="5"/>
  <c r="E306" i="5" s="1"/>
  <c r="E62" i="17" s="1"/>
  <c r="D389" i="5"/>
  <c r="E389" i="5" s="1"/>
  <c r="E20" i="19" s="1"/>
  <c r="D324" i="5"/>
  <c r="E324" i="5" s="1"/>
  <c r="E80" i="17" s="1"/>
  <c r="D325" i="5"/>
  <c r="E325" i="5" s="1"/>
  <c r="E81" i="17" s="1"/>
  <c r="D365" i="5"/>
  <c r="E365" i="5" s="1"/>
  <c r="E124" i="17" s="1"/>
  <c r="D499" i="5"/>
  <c r="E499" i="5" s="1"/>
  <c r="E133" i="19" s="1"/>
  <c r="D117" i="5"/>
  <c r="E117" i="5" s="1"/>
  <c r="E125" i="11" s="1"/>
  <c r="D112" i="5"/>
  <c r="E112" i="5" s="1"/>
  <c r="E120" i="11" s="1"/>
  <c r="D113" i="5"/>
  <c r="E113" i="5" s="1"/>
  <c r="E121" i="11" s="1"/>
  <c r="D388" i="5"/>
  <c r="E388" i="5" s="1"/>
  <c r="E19" i="19" s="1"/>
  <c r="D437" i="5"/>
  <c r="E437" i="5" s="1"/>
  <c r="E68" i="19" s="1"/>
  <c r="D412" i="5"/>
  <c r="E412" i="5" s="1"/>
  <c r="E43" i="19" s="1"/>
  <c r="D278" i="5"/>
  <c r="E278" i="5" s="1"/>
  <c r="E34" i="17" s="1"/>
  <c r="D463" i="5"/>
  <c r="E463" i="5" s="1"/>
  <c r="E96" i="19" s="1"/>
  <c r="D89" i="5"/>
  <c r="E89" i="5"/>
  <c r="E96" i="11" s="1"/>
  <c r="D337" i="5"/>
  <c r="E337" i="5" s="1"/>
  <c r="E95" i="17" s="1"/>
  <c r="D31" i="5"/>
  <c r="E31" i="5" s="1"/>
  <c r="E43" i="11" s="1"/>
  <c r="D32" i="5"/>
  <c r="E32" i="5" s="1"/>
  <c r="E44" i="11" s="1"/>
  <c r="D465" i="5"/>
  <c r="E465" i="5" s="1"/>
  <c r="E98" i="19" s="1"/>
  <c r="D267" i="5"/>
  <c r="E267" i="5" s="1"/>
  <c r="E23" i="17" s="1"/>
  <c r="D64" i="5"/>
  <c r="E64" i="5" s="1"/>
  <c r="E69" i="11" s="1"/>
  <c r="D57" i="5"/>
  <c r="E57" i="5" s="1"/>
  <c r="E62" i="11" s="1"/>
  <c r="D14" i="5" l="1"/>
  <c r="D46" i="5"/>
  <c r="E46" i="5" s="1"/>
  <c r="E20" i="12" s="1"/>
  <c r="D73" i="5"/>
  <c r="E73" i="5" s="1"/>
  <c r="E78" i="11" s="1"/>
  <c r="D480" i="5"/>
  <c r="E480" i="5" s="1"/>
  <c r="E113" i="19" s="1"/>
  <c r="D417" i="5"/>
  <c r="E417" i="5" s="1"/>
  <c r="E48" i="19" s="1"/>
  <c r="D470" i="5"/>
  <c r="E470" i="5" s="1"/>
  <c r="E103" i="19" s="1"/>
  <c r="D406" i="5"/>
  <c r="E406" i="5" s="1"/>
  <c r="E37" i="19" s="1"/>
  <c r="D454" i="5"/>
  <c r="E454" i="5" s="1"/>
  <c r="E85" i="19" s="1"/>
  <c r="D493" i="5"/>
  <c r="E493" i="5" s="1"/>
  <c r="E127" i="19" s="1"/>
  <c r="D497" i="5"/>
  <c r="E497" i="5" s="1"/>
  <c r="E131" i="19" s="1"/>
  <c r="D410" i="5"/>
  <c r="E410" i="5" s="1"/>
  <c r="E41" i="19" s="1"/>
  <c r="D467" i="5"/>
  <c r="E467" i="5" s="1"/>
  <c r="E100" i="19" s="1"/>
  <c r="D478" i="5"/>
  <c r="E478" i="5" s="1"/>
  <c r="E111" i="19" s="1"/>
  <c r="D498" i="5"/>
  <c r="E498" i="5" s="1"/>
  <c r="E132" i="19" s="1"/>
  <c r="D496" i="5"/>
  <c r="E496" i="5" s="1"/>
  <c r="E130" i="19" s="1"/>
  <c r="D466" i="5"/>
  <c r="E466" i="5" s="1"/>
  <c r="E99" i="19" s="1"/>
  <c r="D481" i="5"/>
  <c r="E481" i="5" s="1"/>
  <c r="E115" i="19" s="1"/>
  <c r="D390" i="5"/>
  <c r="E390" i="5" s="1"/>
  <c r="E21" i="19" s="1"/>
  <c r="D468" i="5"/>
  <c r="E468" i="5" s="1"/>
  <c r="E101" i="19" s="1"/>
  <c r="D483" i="5"/>
  <c r="E483" i="5" s="1"/>
  <c r="E117" i="19" s="1"/>
  <c r="D488" i="5"/>
  <c r="E488" i="5" s="1"/>
  <c r="E122" i="19" s="1"/>
  <c r="D449" i="5"/>
  <c r="E449" i="5" s="1"/>
  <c r="E80" i="19" s="1"/>
  <c r="D491" i="5"/>
  <c r="E491" i="5" s="1"/>
  <c r="E125" i="19" s="1"/>
  <c r="D443" i="5"/>
  <c r="E443" i="5" s="1"/>
  <c r="E74" i="19" s="1"/>
  <c r="D495" i="5"/>
  <c r="E495" i="5" s="1"/>
  <c r="E129" i="19" s="1"/>
  <c r="D358" i="5"/>
  <c r="E358" i="5" s="1"/>
  <c r="E117" i="17" s="1"/>
  <c r="D291" i="5"/>
  <c r="E291" i="5" s="1"/>
  <c r="E47" i="17" s="1"/>
  <c r="D361" i="5"/>
  <c r="E361" i="5" s="1"/>
  <c r="E120" i="17" s="1"/>
  <c r="D283" i="5"/>
  <c r="E283" i="5" s="1"/>
  <c r="E39" i="17" s="1"/>
  <c r="D354" i="5"/>
  <c r="E354" i="5" s="1"/>
  <c r="E113" i="17" s="1"/>
  <c r="D356" i="5"/>
  <c r="E356" i="5" s="1"/>
  <c r="E115" i="17" s="1"/>
  <c r="D285" i="5"/>
  <c r="E285" i="5" s="1"/>
  <c r="E41" i="17" s="1"/>
  <c r="D341" i="5"/>
  <c r="E341" i="5" s="1"/>
  <c r="E99" i="17" s="1"/>
  <c r="D270" i="5"/>
  <c r="E270" i="5" s="1"/>
  <c r="E26" i="17" s="1"/>
  <c r="D327" i="5"/>
  <c r="E327" i="5" s="1"/>
  <c r="E85" i="17" s="1"/>
  <c r="D342" i="5"/>
  <c r="E342" i="5" s="1"/>
  <c r="E100" i="17" s="1"/>
  <c r="D346" i="5"/>
  <c r="E346" i="5" s="1"/>
  <c r="E105" i="17" s="1"/>
  <c r="D262" i="5"/>
  <c r="E262" i="5" s="1"/>
  <c r="E18" i="17" s="1"/>
  <c r="D300" i="5"/>
  <c r="E300" i="5" s="1"/>
  <c r="E56" i="17" s="1"/>
  <c r="D310" i="5"/>
  <c r="E310" i="5" s="1"/>
  <c r="E66" i="17" s="1"/>
  <c r="D348" i="5"/>
  <c r="E348" i="5" s="1"/>
  <c r="E107" i="17" s="1"/>
  <c r="D311" i="5"/>
  <c r="E311" i="5" s="1"/>
  <c r="E67" i="17" s="1"/>
  <c r="D263" i="5"/>
  <c r="E263" i="5" s="1"/>
  <c r="E19" i="17" s="1"/>
  <c r="D321" i="5"/>
  <c r="E321" i="5" s="1"/>
  <c r="E77" i="17" s="1"/>
  <c r="D334" i="5"/>
  <c r="E334" i="5" s="1"/>
  <c r="E92" i="17" s="1"/>
  <c r="D350" i="5"/>
  <c r="E350" i="5" s="1"/>
  <c r="E109" i="17" s="1"/>
  <c r="D352" i="5"/>
  <c r="E352" i="5" s="1"/>
  <c r="E111" i="17" s="1"/>
  <c r="D301" i="5"/>
  <c r="E301" i="5" s="1"/>
  <c r="E57" i="17" s="1"/>
  <c r="D313" i="5"/>
  <c r="E313" i="5" s="1"/>
  <c r="E69" i="17" s="1"/>
  <c r="D353" i="5"/>
  <c r="E353" i="5" s="1"/>
  <c r="E112" i="17" s="1"/>
  <c r="D297" i="5"/>
  <c r="E297" i="5" s="1"/>
  <c r="E53" i="17" s="1"/>
  <c r="D485" i="5"/>
  <c r="E485" i="5" s="1"/>
  <c r="E119" i="19" s="1"/>
  <c r="D111" i="5"/>
  <c r="E111" i="5" s="1"/>
  <c r="E119" i="11" s="1"/>
  <c r="D347" i="5"/>
  <c r="E347" i="5" s="1"/>
  <c r="E106" i="17" s="1"/>
  <c r="D114" i="5"/>
  <c r="E114" i="5" s="1"/>
  <c r="E122" i="11" s="1"/>
  <c r="D116" i="5"/>
  <c r="E116" i="5" s="1"/>
  <c r="E124" i="11" s="1"/>
  <c r="D428" i="5"/>
  <c r="E428" i="5" s="1"/>
  <c r="E59" i="19" s="1"/>
  <c r="D359" i="5"/>
  <c r="E359" i="5" s="1"/>
  <c r="E118" i="17" s="1"/>
  <c r="D303" i="5"/>
  <c r="E303" i="5" s="1"/>
  <c r="E59" i="17" s="1"/>
  <c r="D52" i="5"/>
  <c r="E52" i="5" s="1"/>
  <c r="E57" i="11" s="1"/>
  <c r="D304" i="5"/>
  <c r="E304" i="5" s="1"/>
  <c r="E60" i="17" s="1"/>
  <c r="D326" i="5"/>
  <c r="E326" i="5" s="1"/>
  <c r="E84" i="17" s="1"/>
  <c r="D403" i="5"/>
  <c r="E403" i="5" s="1"/>
  <c r="E34" i="19" s="1"/>
  <c r="D16" i="5"/>
  <c r="D20" i="5"/>
  <c r="E20" i="5" s="1"/>
  <c r="E32" i="11" s="1"/>
  <c r="D104" i="5"/>
  <c r="E104" i="5" s="1"/>
  <c r="E111" i="11" s="1"/>
  <c r="D391" i="5"/>
  <c r="E391" i="5" s="1"/>
  <c r="E22" i="19" s="1"/>
  <c r="D49" i="5"/>
  <c r="E49" i="5" s="1"/>
  <c r="E54" i="11" s="1"/>
  <c r="D271" i="5"/>
  <c r="E271" i="5" s="1"/>
  <c r="E27" i="17" s="1"/>
  <c r="D456" i="5"/>
  <c r="E456" i="5" s="1"/>
  <c r="E87" i="19" s="1"/>
  <c r="D344" i="5"/>
  <c r="E344" i="5" s="1"/>
  <c r="E102" i="17" s="1"/>
  <c r="D418" i="5"/>
  <c r="E418" i="5" s="1"/>
  <c r="E49" i="19" s="1"/>
  <c r="D471" i="5"/>
  <c r="E471" i="5" s="1"/>
  <c r="E104" i="19" s="1"/>
  <c r="D99" i="5"/>
  <c r="E99" i="5" s="1"/>
  <c r="E106" i="11" s="1"/>
  <c r="D472" i="5"/>
  <c r="E472" i="5" s="1"/>
  <c r="E105" i="19" s="1"/>
  <c r="D286" i="5"/>
  <c r="E286" i="5" s="1"/>
  <c r="E42" i="17" s="1"/>
  <c r="D320" i="5"/>
  <c r="E320" i="5" s="1"/>
  <c r="E76" i="17" s="1"/>
  <c r="D473" i="5"/>
  <c r="E473" i="5" s="1"/>
  <c r="E106" i="19" s="1"/>
  <c r="D287" i="5"/>
  <c r="E287" i="5" s="1"/>
  <c r="E43" i="17" s="1"/>
  <c r="D333" i="5"/>
  <c r="E333" i="5" s="1"/>
  <c r="E91" i="17" s="1"/>
  <c r="D319" i="5"/>
  <c r="E319" i="5" s="1"/>
  <c r="E75" i="17" s="1"/>
  <c r="D427" i="5"/>
  <c r="E427" i="5" s="1"/>
  <c r="E58" i="19" s="1"/>
  <c r="D441" i="5"/>
  <c r="E441" i="5" s="1"/>
  <c r="E72" i="19" s="1"/>
  <c r="D12" i="5"/>
  <c r="E12" i="5" s="1"/>
  <c r="E24" i="11" s="1"/>
  <c r="D71" i="5"/>
  <c r="E71" i="5" s="1"/>
  <c r="E76" i="11" s="1"/>
  <c r="D302" i="5"/>
  <c r="E302" i="5" s="1"/>
  <c r="E58" i="17" s="1"/>
  <c r="D312" i="5"/>
  <c r="E312" i="5" s="1"/>
  <c r="E68" i="17" s="1"/>
  <c r="D335" i="5"/>
  <c r="E335" i="5" s="1"/>
  <c r="E93" i="17" s="1"/>
  <c r="D422" i="5"/>
  <c r="E422" i="5" s="1"/>
  <c r="E53" i="19" s="1"/>
  <c r="D476" i="5"/>
  <c r="E476" i="5" s="1"/>
  <c r="E109" i="19" s="1"/>
  <c r="D397" i="5"/>
  <c r="E397" i="5" s="1"/>
  <c r="E28" i="19" s="1"/>
  <c r="D398" i="5"/>
  <c r="E398" i="5" s="1"/>
  <c r="E29" i="19" s="1"/>
  <c r="D288" i="5"/>
  <c r="E288" i="5" s="1"/>
  <c r="E44" i="17" s="1"/>
  <c r="D87" i="5"/>
  <c r="E87" i="5" s="1"/>
  <c r="E94" i="11" s="1"/>
  <c r="D47" i="5"/>
  <c r="E47" i="5" s="1"/>
  <c r="E52" i="11" s="1"/>
  <c r="D386" i="5"/>
  <c r="E386" i="5" s="1"/>
  <c r="E17" i="19" s="1"/>
  <c r="D53" i="5"/>
  <c r="E53" i="5" s="1"/>
  <c r="E58" i="11" s="1"/>
  <c r="D93" i="5"/>
  <c r="E93" i="5" s="1"/>
  <c r="E100" i="11" s="1"/>
  <c r="D277" i="5"/>
  <c r="E277" i="5" s="1"/>
  <c r="E33" i="17" s="1"/>
  <c r="D94" i="5"/>
  <c r="E94" i="5" s="1"/>
  <c r="E101" i="11" s="1"/>
  <c r="D80" i="5"/>
  <c r="E80" i="5" s="1"/>
  <c r="E85" i="11" s="1"/>
  <c r="D266" i="5"/>
  <c r="E266" i="5" s="1"/>
  <c r="E22" i="17" s="1"/>
  <c r="D400" i="5"/>
  <c r="E400" i="5" s="1"/>
  <c r="E31" i="19" s="1"/>
  <c r="D464" i="5"/>
  <c r="E464" i="5" s="1"/>
  <c r="E97" i="19" s="1"/>
  <c r="D401" i="5"/>
  <c r="E401" i="5" s="1"/>
  <c r="E32" i="19" s="1"/>
  <c r="D55" i="5"/>
  <c r="E55" i="5" s="1"/>
  <c r="E60" i="11" s="1"/>
  <c r="D97" i="5"/>
  <c r="E97" i="5" s="1"/>
  <c r="E104" i="11" s="1"/>
  <c r="D115" i="5"/>
  <c r="E115" i="5" s="1"/>
  <c r="E123" i="11" s="1"/>
  <c r="D69" i="5"/>
  <c r="E69" i="5" s="1"/>
  <c r="E74" i="11" s="1"/>
  <c r="D70" i="5"/>
  <c r="E70" i="5" s="1"/>
  <c r="E75" i="11" s="1"/>
  <c r="D264" i="5"/>
  <c r="E264" i="5" s="1"/>
  <c r="E20" i="17" s="1"/>
  <c r="D448" i="5"/>
  <c r="E448" i="5" s="1"/>
  <c r="E79" i="19" s="1"/>
  <c r="D486" i="5"/>
  <c r="E486" i="5" s="1"/>
  <c r="E120" i="19" s="1"/>
  <c r="D76" i="5"/>
  <c r="E76" i="5" s="1"/>
  <c r="E81" i="11" s="1"/>
  <c r="D118" i="5"/>
  <c r="E118" i="5" s="1"/>
  <c r="E126" i="11" s="1"/>
  <c r="D77" i="5"/>
  <c r="E77" i="5" s="1"/>
  <c r="E82" i="11" s="1"/>
  <c r="D28" i="5"/>
  <c r="E28" i="5" s="1"/>
  <c r="E40" i="11" s="1"/>
  <c r="D78" i="5"/>
  <c r="E78" i="5" s="1"/>
  <c r="E83" i="11" s="1"/>
  <c r="D407" i="5"/>
  <c r="E407" i="5" s="1"/>
  <c r="E38" i="19" s="1"/>
  <c r="D72" i="5"/>
  <c r="E72" i="5" s="1"/>
  <c r="E77" i="11" s="1"/>
  <c r="D279" i="5"/>
  <c r="E279" i="5" s="1"/>
  <c r="E35" i="17" s="1"/>
  <c r="D292" i="5"/>
  <c r="E292" i="5" s="1"/>
  <c r="E48" i="17" s="1"/>
  <c r="D323" i="5"/>
  <c r="E323" i="5" s="1"/>
  <c r="E79" i="17" s="1"/>
  <c r="D351" i="5"/>
  <c r="E351" i="5" s="1"/>
  <c r="E110" i="17" s="1"/>
  <c r="D433" i="5"/>
  <c r="E433" i="5" s="1"/>
  <c r="E64" i="19" s="1"/>
  <c r="D474" i="5"/>
  <c r="E474" i="5" s="1"/>
  <c r="E107" i="19" s="1"/>
  <c r="D457" i="5"/>
  <c r="E457" i="5" s="1"/>
  <c r="E88" i="19" s="1"/>
  <c r="D27" i="5"/>
  <c r="E27" i="5" s="1"/>
  <c r="E39" i="11" s="1"/>
  <c r="D7" i="5"/>
  <c r="E7" i="5" s="1"/>
  <c r="E19" i="11" s="1"/>
  <c r="D67" i="5"/>
  <c r="E67" i="5" s="1"/>
  <c r="E72" i="11" s="1"/>
  <c r="D280" i="5"/>
  <c r="E280" i="5" s="1"/>
  <c r="E36" i="17" s="1"/>
  <c r="D442" i="5"/>
  <c r="E442" i="5" s="1"/>
  <c r="E73" i="19" s="1"/>
  <c r="D294" i="5"/>
  <c r="E294" i="5" s="1"/>
  <c r="E50" i="17" s="1"/>
  <c r="D409" i="5"/>
  <c r="E409" i="5" s="1"/>
  <c r="E40" i="19" s="1"/>
  <c r="D85" i="5"/>
  <c r="E85" i="5" s="1"/>
  <c r="E90" i="11" s="1"/>
  <c r="D36" i="5"/>
  <c r="E36" i="5" s="1"/>
  <c r="E48" i="11" s="1"/>
  <c r="D339" i="5"/>
  <c r="E339" i="5" s="1"/>
  <c r="E97" i="17" s="1"/>
  <c r="D17" i="5"/>
  <c r="D100" i="5"/>
  <c r="E100" i="5" s="1"/>
  <c r="E107" i="11" s="1"/>
  <c r="D340" i="5"/>
  <c r="E340" i="5" s="1"/>
  <c r="E98" i="17" s="1"/>
  <c r="D436" i="5"/>
  <c r="E436" i="5" s="1"/>
  <c r="E67" i="19" s="1"/>
  <c r="D452" i="5"/>
  <c r="E452" i="5" s="1"/>
  <c r="E83" i="19" s="1"/>
  <c r="D423" i="5"/>
  <c r="E423" i="5" s="1"/>
  <c r="E54" i="19" s="1"/>
  <c r="D322" i="5"/>
  <c r="E322" i="5" s="1"/>
  <c r="E78" i="17" s="1"/>
  <c r="D75" i="5"/>
  <c r="E75" i="5" s="1"/>
  <c r="E80" i="11" s="1"/>
  <c r="D103" i="5"/>
  <c r="E103" i="5" s="1"/>
  <c r="E110" i="11" s="1"/>
  <c r="D50" i="5"/>
  <c r="E50" i="5" s="1"/>
  <c r="E55" i="11" s="1"/>
  <c r="D56" i="5"/>
  <c r="E56" i="5" s="1"/>
  <c r="E61" i="11" s="1"/>
  <c r="D307" i="5"/>
  <c r="E307" i="5" s="1"/>
  <c r="E63" i="17" s="1"/>
  <c r="D453" i="5"/>
  <c r="E453" i="5" s="1"/>
  <c r="E84" i="19" s="1"/>
  <c r="D487" i="5"/>
  <c r="E487" i="5" s="1"/>
  <c r="E121" i="19" s="1"/>
  <c r="D74" i="5"/>
  <c r="E74" i="5" s="1"/>
  <c r="E79" i="11" s="1"/>
  <c r="D282" i="5"/>
  <c r="E282" i="5" s="1"/>
  <c r="E38" i="17" s="1"/>
  <c r="D328" i="5"/>
  <c r="E328" i="5" s="1"/>
  <c r="E86" i="17" s="1"/>
  <c r="D362" i="5"/>
  <c r="E362" i="5" s="1"/>
  <c r="E121" i="17" s="1"/>
  <c r="D402" i="5"/>
  <c r="E402" i="5" s="1"/>
  <c r="E33" i="19" s="1"/>
  <c r="D413" i="5"/>
  <c r="E413" i="5" s="1"/>
  <c r="E44" i="19" s="1"/>
  <c r="D492" i="5"/>
  <c r="E492" i="5" s="1"/>
  <c r="E126" i="19" s="1"/>
  <c r="D81" i="5"/>
  <c r="E81" i="5" s="1"/>
  <c r="E86" i="11" s="1"/>
  <c r="D90" i="5"/>
  <c r="E90" i="5" s="1"/>
  <c r="E97" i="11" s="1"/>
  <c r="D105" i="5"/>
  <c r="E105" i="5" s="1"/>
  <c r="E112" i="11" s="1"/>
  <c r="D272" i="5"/>
  <c r="E272" i="5" s="1"/>
  <c r="E28" i="17" s="1"/>
  <c r="D308" i="5"/>
  <c r="E308" i="5" s="1"/>
  <c r="E64" i="17" s="1"/>
  <c r="D363" i="5"/>
  <c r="E363" i="5" s="1"/>
  <c r="E122" i="17" s="1"/>
  <c r="D414" i="5"/>
  <c r="E414" i="5" s="1"/>
  <c r="E45" i="19" s="1"/>
  <c r="D284" i="5"/>
  <c r="E284" i="5" s="1"/>
  <c r="E40" i="17" s="1"/>
  <c r="D121" i="5"/>
  <c r="E121" i="5" s="1"/>
  <c r="E129" i="11" s="1"/>
  <c r="D18" i="5"/>
  <c r="E18" i="5" s="1"/>
  <c r="E30" i="11" s="1"/>
  <c r="D51" i="5"/>
  <c r="E51" i="5" s="1"/>
  <c r="E56" i="11" s="1"/>
  <c r="D108" i="5"/>
  <c r="E108" i="5" s="1"/>
  <c r="E116" i="11" s="1"/>
  <c r="D19" i="5"/>
  <c r="E19" i="5" s="1"/>
  <c r="E31" i="11" s="1"/>
  <c r="D299" i="5"/>
  <c r="E299" i="5" s="1"/>
  <c r="E55" i="17" s="1"/>
  <c r="D331" i="5"/>
  <c r="E331" i="5" s="1"/>
  <c r="E89" i="17" s="1"/>
  <c r="D314" i="5"/>
  <c r="E314" i="5" s="1"/>
  <c r="E70" i="17" s="1"/>
  <c r="D393" i="5"/>
  <c r="E393" i="5" s="1"/>
  <c r="E24" i="19" s="1"/>
  <c r="D446" i="5"/>
  <c r="E446" i="5" s="1"/>
  <c r="E77" i="19" s="1"/>
  <c r="D54" i="5"/>
  <c r="E54" i="5" s="1"/>
  <c r="E59" i="11" s="1"/>
  <c r="D110" i="5"/>
  <c r="E110" i="5" s="1"/>
  <c r="E118" i="11" s="1"/>
  <c r="D58" i="5"/>
  <c r="E58" i="5" s="1"/>
  <c r="E63" i="11" s="1"/>
  <c r="D315" i="5"/>
  <c r="E315" i="5" s="1"/>
  <c r="E71" i="17" s="1"/>
  <c r="D396" i="5"/>
  <c r="E396" i="5" s="1"/>
  <c r="E27" i="19" s="1"/>
  <c r="D65" i="5"/>
  <c r="E65" i="5" s="1"/>
  <c r="E70" i="11" s="1"/>
  <c r="D332" i="5"/>
  <c r="E332" i="5" s="1"/>
  <c r="E90" i="17" s="1"/>
  <c r="D394" i="5"/>
  <c r="E394" i="5" s="1"/>
  <c r="E25" i="19" s="1"/>
  <c r="D431" i="5"/>
  <c r="E431" i="5" s="1"/>
  <c r="E62" i="19" s="1"/>
  <c r="D494" i="5"/>
  <c r="E494" i="5" s="1"/>
  <c r="E128" i="19" s="1"/>
  <c r="D440" i="5"/>
  <c r="E440" i="5" s="1"/>
  <c r="E71" i="19" s="1"/>
  <c r="D66" i="5"/>
  <c r="E66" i="5" s="1"/>
  <c r="E71" i="11" s="1"/>
  <c r="D459" i="5"/>
  <c r="E459" i="5" s="1"/>
  <c r="E90" i="19" s="1"/>
  <c r="D451" i="5"/>
  <c r="E451" i="5" s="1"/>
  <c r="E82" i="19" s="1"/>
  <c r="D460" i="5"/>
  <c r="E460" i="5" s="1"/>
  <c r="E91" i="19" s="1"/>
  <c r="D444" i="5"/>
  <c r="E444" i="5" s="1"/>
  <c r="E75" i="19" s="1"/>
  <c r="D316" i="5"/>
  <c r="E316" i="5" s="1"/>
  <c r="E72" i="17" s="1"/>
  <c r="D435" i="5"/>
  <c r="E435" i="5" s="1"/>
  <c r="E66" i="19" s="1"/>
  <c r="D317" i="5"/>
  <c r="E317" i="5" s="1"/>
  <c r="E73" i="17" s="1"/>
  <c r="D79" i="5"/>
  <c r="E79" i="5" s="1"/>
  <c r="E84" i="11" s="1"/>
  <c r="D309" i="5"/>
  <c r="E309" i="5" s="1"/>
  <c r="E65" i="17" s="1"/>
  <c r="D438" i="5"/>
  <c r="E438" i="5" s="1"/>
  <c r="E69" i="19" s="1"/>
  <c r="D83" i="5"/>
  <c r="E83" i="5" s="1"/>
  <c r="E88" i="11" s="1"/>
  <c r="D21" i="5"/>
  <c r="E21" i="5" s="1"/>
  <c r="E33" i="11" s="1"/>
  <c r="D26" i="5"/>
  <c r="E26" i="5" s="1"/>
  <c r="E38" i="11" s="1"/>
  <c r="D98" i="5"/>
  <c r="E98" i="5" s="1"/>
  <c r="E105" i="11" s="1"/>
  <c r="D432" i="5"/>
  <c r="E432" i="5" s="1"/>
  <c r="E63" i="19" s="1"/>
  <c r="D281" i="5"/>
  <c r="E281" i="5" s="1"/>
  <c r="E37" i="17" s="1"/>
  <c r="D35" i="5"/>
  <c r="E35" i="5" s="1"/>
  <c r="E47" i="11" s="1"/>
  <c r="D15" i="5"/>
  <c r="D273" i="5"/>
  <c r="E273" i="5" s="1"/>
  <c r="E29" i="17" s="1"/>
  <c r="D329" i="5"/>
  <c r="E329" i="5" s="1"/>
  <c r="E87" i="17" s="1"/>
  <c r="D61" i="5"/>
  <c r="E61" i="5" s="1"/>
  <c r="E66" i="11" s="1"/>
  <c r="D23" i="5"/>
  <c r="E23" i="5" s="1"/>
  <c r="E35" i="11" s="1"/>
  <c r="D298" i="5"/>
  <c r="E298" i="5" s="1"/>
  <c r="E54" i="17" s="1"/>
  <c r="D439" i="5"/>
  <c r="E439" i="5" s="1"/>
  <c r="E70" i="19" s="1"/>
  <c r="D265" i="5"/>
  <c r="E265" i="5" s="1"/>
  <c r="E21" i="17" s="1"/>
  <c r="D48" i="5"/>
  <c r="E48" i="5" s="1"/>
  <c r="E53" i="11" s="1"/>
  <c r="D447" i="5"/>
  <c r="E447" i="5" s="1"/>
  <c r="E78" i="19" s="1"/>
  <c r="D88" i="5"/>
  <c r="E88" i="5" s="1"/>
  <c r="E95" i="11" s="1"/>
  <c r="D122" i="5"/>
  <c r="E122" i="5" s="1"/>
  <c r="E130" i="11" s="1"/>
  <c r="D289" i="5"/>
  <c r="E289" i="5" s="1"/>
  <c r="E45" i="17" s="1"/>
  <c r="D490" i="5"/>
  <c r="E490" i="5" s="1"/>
  <c r="E124" i="19" s="1"/>
  <c r="D421" i="5"/>
  <c r="E421" i="5" s="1"/>
  <c r="E52" i="19" s="1"/>
  <c r="D420" i="5"/>
  <c r="E420" i="5" s="1"/>
  <c r="E51" i="19" s="1"/>
  <c r="D345" i="5"/>
  <c r="E345" i="5" s="1"/>
  <c r="E103" i="17" s="1"/>
  <c r="D25" i="5"/>
  <c r="E25" i="5" s="1"/>
  <c r="E37" i="11" s="1"/>
  <c r="E14" i="5" l="1"/>
  <c r="E26" i="11" s="1"/>
  <c r="E15" i="5"/>
  <c r="E27" i="11" s="1"/>
  <c r="E17" i="5"/>
  <c r="E29" i="11" s="1"/>
  <c r="E16" i="5"/>
  <c r="E28" i="11" s="1"/>
</calcChain>
</file>

<file path=xl/sharedStrings.xml><?xml version="1.0" encoding="utf-8"?>
<sst xmlns="http://schemas.openxmlformats.org/spreadsheetml/2006/main" count="7216" uniqueCount="1620">
  <si>
    <t>Артикул</t>
  </si>
  <si>
    <t>Наименование</t>
  </si>
  <si>
    <t>Изображение</t>
  </si>
  <si>
    <t>Коэффициент</t>
  </si>
  <si>
    <t>Стол письменный</t>
  </si>
  <si>
    <t>Стол криволинейный левый</t>
  </si>
  <si>
    <t>Стол криволинейный правый</t>
  </si>
  <si>
    <t>1000*720*750</t>
  </si>
  <si>
    <t>1200*720*750</t>
  </si>
  <si>
    <t>1400*720*750</t>
  </si>
  <si>
    <t>1600*720*750</t>
  </si>
  <si>
    <t>1800*720*750</t>
  </si>
  <si>
    <t>1400*900*750</t>
  </si>
  <si>
    <t>1600*900*750</t>
  </si>
  <si>
    <t>1600*1200*750</t>
  </si>
  <si>
    <t>1400*1200*750</t>
  </si>
  <si>
    <t>правый</t>
  </si>
  <si>
    <t>Рабочая станция</t>
  </si>
  <si>
    <t>1000*1475*750</t>
  </si>
  <si>
    <t>1200*1475*750</t>
  </si>
  <si>
    <t>1400*1475*750</t>
  </si>
  <si>
    <t>1600*1475*750</t>
  </si>
  <si>
    <t>1800*1475*750</t>
  </si>
  <si>
    <t>Приставной элемент (используется в качестве брифинга или боковой приставки)</t>
  </si>
  <si>
    <t>600*600*750</t>
  </si>
  <si>
    <t>800*600*750</t>
  </si>
  <si>
    <t>1000*600*750</t>
  </si>
  <si>
    <t>Тумба приставная (может являться опорным элементом)</t>
  </si>
  <si>
    <t>412*720*750</t>
  </si>
  <si>
    <t>412*1475*750</t>
  </si>
  <si>
    <t>1475*410*750</t>
  </si>
  <si>
    <t>1475*410*1098</t>
  </si>
  <si>
    <t>1120*410*1098</t>
  </si>
  <si>
    <t>2332*410*1098</t>
  </si>
  <si>
    <t>Тумба сервисная (может являться опорным элементом)</t>
  </si>
  <si>
    <t>1096*450*580</t>
  </si>
  <si>
    <t>Рабочая станция с опорной тумбой</t>
  </si>
  <si>
    <t>1412*720*750</t>
  </si>
  <si>
    <t>1612*720*750</t>
  </si>
  <si>
    <t>1812*720*750</t>
  </si>
  <si>
    <t>2012*720*750</t>
  </si>
  <si>
    <t>2212*720*750</t>
  </si>
  <si>
    <t>1412*1475*750</t>
  </si>
  <si>
    <t>1612*1475*750</t>
  </si>
  <si>
    <t>1812*1475*750</t>
  </si>
  <si>
    <t>2012*1475*750</t>
  </si>
  <si>
    <t>2212*1475*750</t>
  </si>
  <si>
    <t>Рабочая станция с опорным шкафом-купе</t>
  </si>
  <si>
    <t>1410*1475*750</t>
  </si>
  <si>
    <t>1610*1475*750</t>
  </si>
  <si>
    <t>1810*1475*750</t>
  </si>
  <si>
    <t>2010*1475*750</t>
  </si>
  <si>
    <t>2210*1475*750</t>
  </si>
  <si>
    <t>1410*1475*1098</t>
  </si>
  <si>
    <t>1610*1475*1098</t>
  </si>
  <si>
    <t>1810*1475*1098</t>
  </si>
  <si>
    <t>2010*1475*1098</t>
  </si>
  <si>
    <t>2210*1475*1098</t>
  </si>
  <si>
    <t>Стол письменный с опорным шкафом-купе</t>
  </si>
  <si>
    <t>1410*1120*1098</t>
  </si>
  <si>
    <t>1610*1120*1098</t>
  </si>
  <si>
    <t>1810*1120*1098</t>
  </si>
  <si>
    <t>2010*1120*1098</t>
  </si>
  <si>
    <t>2210*1120*1098</t>
  </si>
  <si>
    <t>1410*2332*1098</t>
  </si>
  <si>
    <t>1610*2332*1098</t>
  </si>
  <si>
    <t>1810*2332*1098</t>
  </si>
  <si>
    <t>2010*2332*1098</t>
  </si>
  <si>
    <t>2210*2332*1098</t>
  </si>
  <si>
    <t>Рабочая станция с опорной тумбой левая</t>
  </si>
  <si>
    <t>Рабочая станция с опорной тумбой правая</t>
  </si>
  <si>
    <t>1100*1520*750</t>
  </si>
  <si>
    <t>1300*1520*750</t>
  </si>
  <si>
    <t>1500*1520*750</t>
  </si>
  <si>
    <t>1700*1520*750</t>
  </si>
  <si>
    <t>1900*1520*750</t>
  </si>
  <si>
    <t>600*60*713</t>
  </si>
  <si>
    <t>720*60*713</t>
  </si>
  <si>
    <t>1235*60*713</t>
  </si>
  <si>
    <t>1475*60*713</t>
  </si>
  <si>
    <t>Опора стола проходная 720мм</t>
  </si>
  <si>
    <t>Опора стола проходная 1235мм</t>
  </si>
  <si>
    <t>Опора стола проходная 1475мм</t>
  </si>
  <si>
    <t>Опора Г-образная левая с креплением</t>
  </si>
  <si>
    <t>Опора Г-образная правая с креплением</t>
  </si>
  <si>
    <t>994*100*43</t>
  </si>
  <si>
    <t>1194*100*43</t>
  </si>
  <si>
    <t>1394*100*43</t>
  </si>
  <si>
    <t>1594*100*43</t>
  </si>
  <si>
    <t>1794*100*43</t>
  </si>
  <si>
    <t>747*100*43</t>
  </si>
  <si>
    <t>947*100*43</t>
  </si>
  <si>
    <t>1147*100*43</t>
  </si>
  <si>
    <t>850*408*18</t>
  </si>
  <si>
    <t>1050*408*18</t>
  </si>
  <si>
    <t>1250*408*18</t>
  </si>
  <si>
    <t>1450*408*18</t>
  </si>
  <si>
    <t>1650*408*18</t>
  </si>
  <si>
    <t>850*320*18</t>
  </si>
  <si>
    <t>1050*320*18</t>
  </si>
  <si>
    <t>1250*320*18</t>
  </si>
  <si>
    <t>1450*320*18</t>
  </si>
  <si>
    <t>1650*320*18</t>
  </si>
  <si>
    <t>Экран для стола L1000мм</t>
  </si>
  <si>
    <t>Экран для стола L1200мм</t>
  </si>
  <si>
    <t>Экран для стола L1400мм</t>
  </si>
  <si>
    <t>Экран для стола L1600мм</t>
  </si>
  <si>
    <t>Экран для стола L1800мм</t>
  </si>
  <si>
    <t>Царга для стола L1000мм</t>
  </si>
  <si>
    <t>Царга для стола L1200мм</t>
  </si>
  <si>
    <t>Царга для стола L1400мм</t>
  </si>
  <si>
    <t>Царга для стола L1600мм</t>
  </si>
  <si>
    <t>Царга для стола L1800мм</t>
  </si>
  <si>
    <t>Кабель-канал узкий для стола L1000мм</t>
  </si>
  <si>
    <t>Кабель-канал узкий для стола L1200мм</t>
  </si>
  <si>
    <t>Кабель-канал узкий для стола L1400мм</t>
  </si>
  <si>
    <t>Кабель-канал узкий для стола L1600мм</t>
  </si>
  <si>
    <t>Кабель-канал узкий для стола L1800мм</t>
  </si>
  <si>
    <t>Составные элементы</t>
  </si>
  <si>
    <t>Комплект траверс стола L1000мм</t>
  </si>
  <si>
    <t>Комплект траверс стола L1200мм</t>
  </si>
  <si>
    <t>Комплект траверс стола L1400мм</t>
  </si>
  <si>
    <t>Комплект траверс стола L1600мм</t>
  </si>
  <si>
    <t>Комплект траверс стола L1800мм</t>
  </si>
  <si>
    <t>Комплект траверс приставного элемента L600мм</t>
  </si>
  <si>
    <t>Комплект траверс приставного элемента L800мм</t>
  </si>
  <si>
    <t>Комплект траверс приставного элемента L1000мм</t>
  </si>
  <si>
    <t>Аксессуары</t>
  </si>
  <si>
    <t>Переговорные столы</t>
  </si>
  <si>
    <t>Переговорный стол (1 столешница)</t>
  </si>
  <si>
    <t>1000*1235*750</t>
  </si>
  <si>
    <t>1200*1235*750</t>
  </si>
  <si>
    <t>1400*1235*750</t>
  </si>
  <si>
    <t>1600*1235*750</t>
  </si>
  <si>
    <t>1800*1235*750</t>
  </si>
  <si>
    <t>Переговорный стол (2 столешницы)</t>
  </si>
  <si>
    <t>Переговорный стол (3 столешницы)</t>
  </si>
  <si>
    <t>2000*1235*750</t>
  </si>
  <si>
    <t>2400*1235*750</t>
  </si>
  <si>
    <t>2800*1235*750</t>
  </si>
  <si>
    <t>3200*1235*750</t>
  </si>
  <si>
    <t>3600*1235*750</t>
  </si>
  <si>
    <t>3000*1235*750</t>
  </si>
  <si>
    <t>4200*1235*750</t>
  </si>
  <si>
    <t>4800*1235*750</t>
  </si>
  <si>
    <t>5400*1235*750</t>
  </si>
  <si>
    <t>Бэнч-системы</t>
  </si>
  <si>
    <t>Рабочая станция на 2 раб.места</t>
  </si>
  <si>
    <t>2000*720*750</t>
  </si>
  <si>
    <t>2400*720*750</t>
  </si>
  <si>
    <t>2800*720*750</t>
  </si>
  <si>
    <t>3200*720*750</t>
  </si>
  <si>
    <t>3600*720*750</t>
  </si>
  <si>
    <t>Рабочая станция на 3 раб.места</t>
  </si>
  <si>
    <t>Рабочая станция на 4 раб.места</t>
  </si>
  <si>
    <t>Рабочая станция на 6 раб.мест</t>
  </si>
  <si>
    <t>3000*720*750</t>
  </si>
  <si>
    <t>4200*720*750</t>
  </si>
  <si>
    <t>4800*720*750</t>
  </si>
  <si>
    <t>5400*720*750</t>
  </si>
  <si>
    <t>2000*1475*750</t>
  </si>
  <si>
    <t>2400*1475*750</t>
  </si>
  <si>
    <t>2800*1475*750</t>
  </si>
  <si>
    <t>3200*1475*750</t>
  </si>
  <si>
    <t>3600*1475*750</t>
  </si>
  <si>
    <t>3000*1475*750</t>
  </si>
  <si>
    <t>4200*1475*750</t>
  </si>
  <si>
    <t>4800*1475*750</t>
  </si>
  <si>
    <t>5400*1475*750</t>
  </si>
  <si>
    <t>Рабочая станция криволинейная</t>
  </si>
  <si>
    <t>1600*1835*750</t>
  </si>
  <si>
    <t>1400*1835*750</t>
  </si>
  <si>
    <t>1400*2435*750</t>
  </si>
  <si>
    <t>1600*2435*750</t>
  </si>
  <si>
    <t>Столешница криволинейная левая</t>
  </si>
  <si>
    <t>Столешница прямая</t>
  </si>
  <si>
    <t>Столешница криволинейная правая</t>
  </si>
  <si>
    <t>правая</t>
  </si>
  <si>
    <t>1600*900*22</t>
  </si>
  <si>
    <t>1000*720*22</t>
  </si>
  <si>
    <t>1200*720*22</t>
  </si>
  <si>
    <t>1400*720*22</t>
  </si>
  <si>
    <t>1600*720*22</t>
  </si>
  <si>
    <t>1800*720*22</t>
  </si>
  <si>
    <t>1400*900*22</t>
  </si>
  <si>
    <t>1400*1200*22</t>
  </si>
  <si>
    <t>1600*1200*22</t>
  </si>
  <si>
    <t>Столешница приставного элемента</t>
  </si>
  <si>
    <t>600*600*22</t>
  </si>
  <si>
    <t>800*600*22</t>
  </si>
  <si>
    <t>1000*600*22</t>
  </si>
  <si>
    <t>Столешница стола переговорного</t>
  </si>
  <si>
    <t>1000*1235*22</t>
  </si>
  <si>
    <t>1200*1235*22</t>
  </si>
  <si>
    <t>1400*1235*22</t>
  </si>
  <si>
    <t>1600*1235*22</t>
  </si>
  <si>
    <t>1800*1235*22</t>
  </si>
  <si>
    <t>Опора стола завершающая 600мм</t>
  </si>
  <si>
    <t>Опора стола завершающая 720мм</t>
  </si>
  <si>
    <t>Опора стола завершающая 1235мм</t>
  </si>
  <si>
    <t>Опора стола завершающая 1475мм</t>
  </si>
  <si>
    <t>Опора приставного элемента завершающая 600мм</t>
  </si>
  <si>
    <t>ПЛС.СП-1</t>
  </si>
  <si>
    <t>ПЛС.СП-2</t>
  </si>
  <si>
    <t>ПЛС.СП-3</t>
  </si>
  <si>
    <t>ПЛС.СП-4</t>
  </si>
  <si>
    <t>ПЛС.СП-5</t>
  </si>
  <si>
    <t>ПЛС.СА-1Л</t>
  </si>
  <si>
    <t>ПЛС.СА-1Пр</t>
  </si>
  <si>
    <t>ПЛС.СА-2Л</t>
  </si>
  <si>
    <t>ПЛС.СА-2Пр</t>
  </si>
  <si>
    <t>ПЛС.СА-3Л</t>
  </si>
  <si>
    <t>ПЛС.СА-3Пр</t>
  </si>
  <si>
    <t>ПЛС.СА-4Л</t>
  </si>
  <si>
    <t>ПЛС.СА-4Пр</t>
  </si>
  <si>
    <t>800*95*55 (110)</t>
  </si>
  <si>
    <t>1000*95*55 (110)</t>
  </si>
  <si>
    <t>1200*95*55 (110)</t>
  </si>
  <si>
    <t>1400*95*55 (110)</t>
  </si>
  <si>
    <t>1600*95*55 (110)</t>
  </si>
  <si>
    <t>Каркас тумбы приставной</t>
  </si>
  <si>
    <t>408*706*728</t>
  </si>
  <si>
    <t>412*720*22</t>
  </si>
  <si>
    <t>412*1475*22</t>
  </si>
  <si>
    <t>Топ тумбы приставной</t>
  </si>
  <si>
    <t>Тумба приставная двойная (может являться опорным элементом)</t>
  </si>
  <si>
    <t>Топ тумбы приставной двойной</t>
  </si>
  <si>
    <t>Б.ЦС-1</t>
  </si>
  <si>
    <t>Б.ЦС-2</t>
  </si>
  <si>
    <t>Б.ЦС-3</t>
  </si>
  <si>
    <t>Б.ЦС-4</t>
  </si>
  <si>
    <t>Б.ЦС-5</t>
  </si>
  <si>
    <t>Б.ЭКР-1</t>
  </si>
  <si>
    <t>Б.ЭКР-2</t>
  </si>
  <si>
    <t>Б.ЭКР-3</t>
  </si>
  <si>
    <t>Б.ЭКР-4</t>
  </si>
  <si>
    <t>Б.ЭКР-5</t>
  </si>
  <si>
    <t>Комплект соединительного крепления 2-х траверс к тумбам и шкафам</t>
  </si>
  <si>
    <t>Б.СПР-1</t>
  </si>
  <si>
    <t>Б.СПР-2</t>
  </si>
  <si>
    <t>Б.СПР-3</t>
  </si>
  <si>
    <t>Б.СПРГ-1</t>
  </si>
  <si>
    <t>Б.СПРГ-2</t>
  </si>
  <si>
    <t>Б.СПРГ-3</t>
  </si>
  <si>
    <t>Б.СПРГ-4</t>
  </si>
  <si>
    <t>Б.СПРГ-5</t>
  </si>
  <si>
    <t>Б.ТП-1</t>
  </si>
  <si>
    <t>Б.ТП-2</t>
  </si>
  <si>
    <t>Б.ТС-2</t>
  </si>
  <si>
    <t>Б.ШК-1</t>
  </si>
  <si>
    <t>Б.ШК-2</t>
  </si>
  <si>
    <t>Б.ШК-3</t>
  </si>
  <si>
    <t>Проходной наборный элемент рабочей станции (проходная опора Б.ОСП-72, столешница, комплект траверс)</t>
  </si>
  <si>
    <t>Проходной наборный элемент рабочей станции (проходная опора Б.ОСП-147, две столешницы, два комплекта траверс)</t>
  </si>
  <si>
    <t>Проходной наборный элемент переговорного стола (проходная опора Б.ОСП-123, столешница, два комплекта траверс)</t>
  </si>
  <si>
    <t>Б.ТП-К1</t>
  </si>
  <si>
    <t>Б.ТП-Т1</t>
  </si>
  <si>
    <t>Б.ТП-Т2</t>
  </si>
  <si>
    <t>Царга для стола L1000мм (без держателя)</t>
  </si>
  <si>
    <t>Царга для стола L1200мм (без держателя)</t>
  </si>
  <si>
    <t>Царга для стола L1400мм (без держателя)</t>
  </si>
  <si>
    <t>Царга для стола L1600мм (без держателя)</t>
  </si>
  <si>
    <t>Комплект держателей царги стола</t>
  </si>
  <si>
    <t>АУ-01</t>
  </si>
  <si>
    <t>Б.ПЦС-1</t>
  </si>
  <si>
    <t>Б.ПЦС-2</t>
  </si>
  <si>
    <t>Б.ПЦС-3</t>
  </si>
  <si>
    <t>Б.ПЦС-4</t>
  </si>
  <si>
    <t>Б.ПЦС-5</t>
  </si>
  <si>
    <t>Царга для стола L1800мм (без держателя)</t>
  </si>
  <si>
    <t>Шкаф-купе приставной (может являться опорным элементом)</t>
  </si>
  <si>
    <t>Б.КТ-100</t>
  </si>
  <si>
    <t>Б.КТ-120</t>
  </si>
  <si>
    <t>Б.КТ-140</t>
  </si>
  <si>
    <t>Б.КТ-160</t>
  </si>
  <si>
    <t>Б.КТ-180</t>
  </si>
  <si>
    <t>Б.КТП-60</t>
  </si>
  <si>
    <t>Б.КСК</t>
  </si>
  <si>
    <t>Прайс-лист на мебель серии "METAL SYSTEM STYLE"</t>
  </si>
  <si>
    <t>Б.ЭКР-60</t>
  </si>
  <si>
    <t>Б.ЭКР-72</t>
  </si>
  <si>
    <t>Б.ЭКР-90</t>
  </si>
  <si>
    <t>Б.ЭКР-120</t>
  </si>
  <si>
    <t>Б.ЭКР-123</t>
  </si>
  <si>
    <t>Б.ЭКР-147</t>
  </si>
  <si>
    <t>Экран боковой L600мм</t>
  </si>
  <si>
    <t>Экран боковой L720мм</t>
  </si>
  <si>
    <t>Экран боковой L900мм</t>
  </si>
  <si>
    <t>Экран боковой L1200мм</t>
  </si>
  <si>
    <t>Экран боковой L1235мм</t>
  </si>
  <si>
    <t>Экран боковой L1475мм</t>
  </si>
  <si>
    <t>600*348*18</t>
  </si>
  <si>
    <t>720*348*18</t>
  </si>
  <si>
    <t>900*348*18</t>
  </si>
  <si>
    <t>1200*348*18</t>
  </si>
  <si>
    <t>1235*348*18</t>
  </si>
  <si>
    <t>1475*348*18</t>
  </si>
  <si>
    <t>ДЭБ-1</t>
  </si>
  <si>
    <t>Комплект держателей экрана бокового</t>
  </si>
  <si>
    <t>Б.ПЭКР-60</t>
  </si>
  <si>
    <t>Б.ПЭКР-72</t>
  </si>
  <si>
    <t>Б.ПЭКР-90</t>
  </si>
  <si>
    <t>Б.ПЭКР-120</t>
  </si>
  <si>
    <t>Б.ПЭКР-123</t>
  </si>
  <si>
    <t>Б.ПЭКР-147</t>
  </si>
  <si>
    <t>Панель экрана бокового L600мм</t>
  </si>
  <si>
    <t>Панель экрана бокового L720мм</t>
  </si>
  <si>
    <t>Панель экрана бокового L900мм</t>
  </si>
  <si>
    <t>Панель экрана бокового L1200мм</t>
  </si>
  <si>
    <t>Панель экрана бокового L1235мм</t>
  </si>
  <si>
    <t>Панель экрана бокового L1475мм</t>
  </si>
  <si>
    <t>МК-0100*</t>
  </si>
  <si>
    <t>МК-0120*</t>
  </si>
  <si>
    <t>МК-0140*</t>
  </si>
  <si>
    <t>МК-0160*</t>
  </si>
  <si>
    <t>МК-0180*</t>
  </si>
  <si>
    <t>Экран тканевый для стола L1000мм</t>
  </si>
  <si>
    <t>Экран тканевый для стола L1200мм</t>
  </si>
  <si>
    <t>Экран тканевый для стола L1400мм</t>
  </si>
  <si>
    <t>Экран тканевый для стола L1600мм</t>
  </si>
  <si>
    <t>Экран тканевый для стола L1800мм</t>
  </si>
  <si>
    <t>Экран тканевый боковой L600мм</t>
  </si>
  <si>
    <t>Экран тканевый боковой L720мм</t>
  </si>
  <si>
    <t>Экран тканевый боковой L900мм</t>
  </si>
  <si>
    <t>Экран тканевый боковой L1200мм</t>
  </si>
  <si>
    <t>Экран тканевый боковой L1235мм</t>
  </si>
  <si>
    <t>Экран тканевый боковой L1475мм</t>
  </si>
  <si>
    <t>850*450*22</t>
  </si>
  <si>
    <t>1050*450*22</t>
  </si>
  <si>
    <t>1250*450*22</t>
  </si>
  <si>
    <t>1450*450*22</t>
  </si>
  <si>
    <t>1650*450*22</t>
  </si>
  <si>
    <t>600*390*22</t>
  </si>
  <si>
    <t>720*390*22</t>
  </si>
  <si>
    <t>900*390*22</t>
  </si>
  <si>
    <t>1200*390*22</t>
  </si>
  <si>
    <t>1235*390*22</t>
  </si>
  <si>
    <t>1475*390*22</t>
  </si>
  <si>
    <t>Б.ТЭКР-1 **</t>
  </si>
  <si>
    <t>Б.ТЭКР-2 **</t>
  </si>
  <si>
    <t>Б.ТЭКР-3 **</t>
  </si>
  <si>
    <t>Б.ТЭКР-4 **</t>
  </si>
  <si>
    <t>Б.ТЭКР-5 **</t>
  </si>
  <si>
    <t>Б.ТЭКР-60 **</t>
  </si>
  <si>
    <t>Б.ТЭКР-72 **</t>
  </si>
  <si>
    <t>Б.ТЭКР-90 **</t>
  </si>
  <si>
    <t>Б.ТЭКР-120 **</t>
  </si>
  <si>
    <t>Б.ТЭКР-123 **</t>
  </si>
  <si>
    <t>Б.ТЭКР-147 **</t>
  </si>
  <si>
    <t>* цвет исполнения - серый.</t>
  </si>
  <si>
    <t>** срок изготовления - 5 рабочих дней.</t>
  </si>
  <si>
    <t>При комплектации рабочих мест подкатными тумбами со столами данной серии возможно использование тумб только с 3-мя ящиками.</t>
  </si>
  <si>
    <t>БП.СП-1</t>
  </si>
  <si>
    <t>БП.СП-2</t>
  </si>
  <si>
    <t>БП.СП-3</t>
  </si>
  <si>
    <t>БП.СП-4</t>
  </si>
  <si>
    <t>БП.СП-5</t>
  </si>
  <si>
    <t>БП.РАС-СП-2.1</t>
  </si>
  <si>
    <t>БП.РАС-СП-2.2</t>
  </si>
  <si>
    <t>БП.РАС-СП-2.3</t>
  </si>
  <si>
    <t>БП.РАС-СП-2.4</t>
  </si>
  <si>
    <t>БП.РАС-СА-2.1</t>
  </si>
  <si>
    <t>БП.РАС-СА-2.2</t>
  </si>
  <si>
    <t>БП.РАС-СА-2.3</t>
  </si>
  <si>
    <t>БП.РАС-СА-2.4</t>
  </si>
  <si>
    <t>БП.ПР-1</t>
  </si>
  <si>
    <t>БП.ПР-2</t>
  </si>
  <si>
    <t>БП.ПР-3</t>
  </si>
  <si>
    <t>БП.ПРС-СП-1.1</t>
  </si>
  <si>
    <t>БП.ПРС-СП-1.2</t>
  </si>
  <si>
    <t>БП.ПРС-СП-1.3</t>
  </si>
  <si>
    <t>БП.ПРС-СП-1.4</t>
  </si>
  <si>
    <t>БП.ПРС-СП-1.5</t>
  </si>
  <si>
    <t>БП.ПРС-СП-2.1</t>
  </si>
  <si>
    <t>БП.ПРС-СП-2.2</t>
  </si>
  <si>
    <t>БП.ПРС-СП-2.3</t>
  </si>
  <si>
    <t>БП.ПРС-СП-2.4</t>
  </si>
  <si>
    <t>БП.ПРС-СП-2.5</t>
  </si>
  <si>
    <t>БП.РС-СТП -1.1</t>
  </si>
  <si>
    <t>БП.РС-СТП -1.2</t>
  </si>
  <si>
    <t>БП.РС-СТП -1.3</t>
  </si>
  <si>
    <t>БП.РС-СТП -1.4</t>
  </si>
  <si>
    <t>БП.РС-СТП -1.5</t>
  </si>
  <si>
    <t>БП.РС-СТП-2.1</t>
  </si>
  <si>
    <t>БП.РС-СТП-2.2</t>
  </si>
  <si>
    <t>БП.РС-СТП-2.3</t>
  </si>
  <si>
    <t>БП.РС-СТП-2.4</t>
  </si>
  <si>
    <t>БП.РС-СТП-2.5</t>
  </si>
  <si>
    <t>БП.СМ-2.1</t>
  </si>
  <si>
    <t>БП.СМ-2.2</t>
  </si>
  <si>
    <t>БП.СМ-2.3</t>
  </si>
  <si>
    <t>БП.СМ-2.4</t>
  </si>
  <si>
    <t>БП.СМ-2.5</t>
  </si>
  <si>
    <t>БП.СМ-3.1</t>
  </si>
  <si>
    <t>БП.СМ-3.2</t>
  </si>
  <si>
    <t>БП.СМ-3.3</t>
  </si>
  <si>
    <t>БП.СМ-3.4</t>
  </si>
  <si>
    <t>БП.СМ-3.5</t>
  </si>
  <si>
    <t>БП.СМ-4.1</t>
  </si>
  <si>
    <t>БП.СМ-4.2</t>
  </si>
  <si>
    <t>БП.СМ-4.3</t>
  </si>
  <si>
    <t>БП.СМ-4.4</t>
  </si>
  <si>
    <t>БП.СМ-4.5</t>
  </si>
  <si>
    <t>БП.СМ-6.1</t>
  </si>
  <si>
    <t>БП.СМ-6.2</t>
  </si>
  <si>
    <t>БП.СМ-6.3</t>
  </si>
  <si>
    <t>БП.СМ-6.4</t>
  </si>
  <si>
    <t>БП.СМ-6.5</t>
  </si>
  <si>
    <t>БП.ПРГ-1.1</t>
  </si>
  <si>
    <t>БП.ПРГ-1.2</t>
  </si>
  <si>
    <t>БП.ПРГ-1.3</t>
  </si>
  <si>
    <t>БП.ПРГ-1.4</t>
  </si>
  <si>
    <t>БП.ПРГ-1.5</t>
  </si>
  <si>
    <t>БП.ПРГ-2.1</t>
  </si>
  <si>
    <t>БП.ПРГ-2.2</t>
  </si>
  <si>
    <t>БП.ПРГ-2.3</t>
  </si>
  <si>
    <t>БП.ПРГ-2.4</t>
  </si>
  <si>
    <t>БП.ПРГ-2.5</t>
  </si>
  <si>
    <t>БП.ПРГ-3.1</t>
  </si>
  <si>
    <t>БП.ПРГ-3.2</t>
  </si>
  <si>
    <t>БП.ПРГ-3.3</t>
  </si>
  <si>
    <t>БП.ППРГ-1</t>
  </si>
  <si>
    <t>БП.ППРГ-2</t>
  </si>
  <si>
    <t>БП.ППРГ-3</t>
  </si>
  <si>
    <t>БП.ППРГ-4</t>
  </si>
  <si>
    <t>БП.ППРГ-5</t>
  </si>
  <si>
    <t>БО.СП-1</t>
  </si>
  <si>
    <t>БО.СП-2</t>
  </si>
  <si>
    <t>БО.СП-3</t>
  </si>
  <si>
    <t>БО.СП-4</t>
  </si>
  <si>
    <t>БО.СП-5</t>
  </si>
  <si>
    <t>БО.РАС-СП-2.1</t>
  </si>
  <si>
    <t>БО.РАС-СП-2.2</t>
  </si>
  <si>
    <t>БО.РАС-СП-2.3</t>
  </si>
  <si>
    <t>БО.РАС-СП-2.4</t>
  </si>
  <si>
    <t>БО.РАС-СП-2.5</t>
  </si>
  <si>
    <t>БО.РАС-СА-2.1</t>
  </si>
  <si>
    <t>БО.РАС-СА-2.2</t>
  </si>
  <si>
    <t>БО.РАС-СА-2.3</t>
  </si>
  <si>
    <t>БО.РАС-СА-2.4</t>
  </si>
  <si>
    <t>БО.ПР-1</t>
  </si>
  <si>
    <t>БО.ПР-2</t>
  </si>
  <si>
    <t>БО.ПР-3</t>
  </si>
  <si>
    <t>БО.ПРС-СП-1.1</t>
  </si>
  <si>
    <t>БО.ПРС-СП-1.2</t>
  </si>
  <si>
    <t>БО.ПРС-СП-1.3</t>
  </si>
  <si>
    <t>БО.ПРС-СП-1.4</t>
  </si>
  <si>
    <t>БО.ПРС-СП-1.5</t>
  </si>
  <si>
    <t>БО.ПРС-СП-2.1</t>
  </si>
  <si>
    <t>БО.ПРС-СП-2.2</t>
  </si>
  <si>
    <t>БО.ПРС-СП-2.3</t>
  </si>
  <si>
    <t>БО.ПРС-СП-2.4</t>
  </si>
  <si>
    <t>БО.ПРС-СП-2.5</t>
  </si>
  <si>
    <t>БО.РС-СТП-2.1</t>
  </si>
  <si>
    <t>БО.РС-СТП-2.2</t>
  </si>
  <si>
    <t>БО.РС-СТП-2.3</t>
  </si>
  <si>
    <t>БО.РС-СТП-2.4</t>
  </si>
  <si>
    <t>БО.РС-СТП-2.5</t>
  </si>
  <si>
    <t>БО.РС-СШК-1.1</t>
  </si>
  <si>
    <t>БО.РС-СШК-1.2</t>
  </si>
  <si>
    <t>БО.РС-СШК-1.3</t>
  </si>
  <si>
    <t>БО.РС-СШК-1.4</t>
  </si>
  <si>
    <t>БО.РС-СШК-1.5</t>
  </si>
  <si>
    <t>БО.РС-СШК-2.1</t>
  </si>
  <si>
    <t>БО.РС-СШК-2.2</t>
  </si>
  <si>
    <t>БО.РС-СШК-2.3</t>
  </si>
  <si>
    <t>БО.РС-СШК-2.4</t>
  </si>
  <si>
    <t>БО.РС-СШК-2.5</t>
  </si>
  <si>
    <t>БО.РС-СШК-3.1</t>
  </si>
  <si>
    <t>БО.РС-СШК-3.2</t>
  </si>
  <si>
    <t>БО.РС-СШК-3.3</t>
  </si>
  <si>
    <t>БО.РС-СШК-3.4</t>
  </si>
  <si>
    <t>БО.РС-СШК-3.5</t>
  </si>
  <si>
    <t>БО.РС-СШК-4.1</t>
  </si>
  <si>
    <t>БО.РС-СШК-4.2</t>
  </si>
  <si>
    <t>БО.РС-СШК-4.3</t>
  </si>
  <si>
    <t>БО.РС-СШК-4.4</t>
  </si>
  <si>
    <t>БО.РС-СШК-4.5</t>
  </si>
  <si>
    <t>БО.СМ-2.1</t>
  </si>
  <si>
    <t>БО.СМ-2.2</t>
  </si>
  <si>
    <t>БО.СМ-2.3</t>
  </si>
  <si>
    <t>БО.СМ-2.4</t>
  </si>
  <si>
    <t>БО.СМ-2.5</t>
  </si>
  <si>
    <t>БО.СМ-3.1</t>
  </si>
  <si>
    <t>БО.СМ-3.2</t>
  </si>
  <si>
    <t>БО.СМ-3.3</t>
  </si>
  <si>
    <t>БО.СМ-3.4</t>
  </si>
  <si>
    <t>БО.СМ-3.5</t>
  </si>
  <si>
    <t>БО.СМ-4.1</t>
  </si>
  <si>
    <t>БО.СМ-4.2</t>
  </si>
  <si>
    <t>БО.СМ-4.3</t>
  </si>
  <si>
    <t>БО.СМ-4.4</t>
  </si>
  <si>
    <t>БО.СМ-4.5</t>
  </si>
  <si>
    <t>БО.СМ-6.1</t>
  </si>
  <si>
    <t>БО.СМ-6.2</t>
  </si>
  <si>
    <t>БО.СМ-6.3</t>
  </si>
  <si>
    <t>БО.СМ-6.4</t>
  </si>
  <si>
    <t>БО.СМ-6.5</t>
  </si>
  <si>
    <t>БО.ПРГ-1.1</t>
  </si>
  <si>
    <t>БО.ПРГ-1.2</t>
  </si>
  <si>
    <t>БО.ПРГ-1.3</t>
  </si>
  <si>
    <t>БО.ПРГ-1.4</t>
  </si>
  <si>
    <t>БО.ПРГ-1.5</t>
  </si>
  <si>
    <t>БО.ПРГ-2.1</t>
  </si>
  <si>
    <t>БО.ПРГ-2.2</t>
  </si>
  <si>
    <t>БО.ПРГ-2.3</t>
  </si>
  <si>
    <t>БО.ПРГ-2.4</t>
  </si>
  <si>
    <t>БО.ПРГ-2.5</t>
  </si>
  <si>
    <t>БО.ПРГ-3.1</t>
  </si>
  <si>
    <t>БО.ПРГ-3.2</t>
  </si>
  <si>
    <t>БО.ПРГ-3.3</t>
  </si>
  <si>
    <t>БО.ПРГ-3.4</t>
  </si>
  <si>
    <t>БО.ПРГ-3.5</t>
  </si>
  <si>
    <t>БО.ППРГ-1</t>
  </si>
  <si>
    <t>БО.ППРГ-2</t>
  </si>
  <si>
    <t>БО.ППРГ-3</t>
  </si>
  <si>
    <t>БО.ППРГ-4</t>
  </si>
  <si>
    <t>БО.ППРГ-5</t>
  </si>
  <si>
    <t>БА.СП-1</t>
  </si>
  <si>
    <t>БА.СП-2</t>
  </si>
  <si>
    <t>БА.СП-3</t>
  </si>
  <si>
    <t>БА.СП-4</t>
  </si>
  <si>
    <t>БА.СП-5</t>
  </si>
  <si>
    <t>БА.РАС-СП-2.1</t>
  </si>
  <si>
    <t>БА.РАС-СП-2.2</t>
  </si>
  <si>
    <t>БА.РАС-СП-2.3</t>
  </si>
  <si>
    <t>БА.РАС-СП-2.4</t>
  </si>
  <si>
    <t>БА.РАС-СП-2.5</t>
  </si>
  <si>
    <t>БА.РАС-СА-2.1</t>
  </si>
  <si>
    <t>БА.РАС-СА-2.2</t>
  </si>
  <si>
    <t>БА.РАС-СА-2.3</t>
  </si>
  <si>
    <t>БА.РАС-СА-2.4</t>
  </si>
  <si>
    <t>БА.ПР-1</t>
  </si>
  <si>
    <t>БА.ПР-2</t>
  </si>
  <si>
    <t>БА.ПР-3</t>
  </si>
  <si>
    <t>БА.ПРС-СП-1.1</t>
  </si>
  <si>
    <t>БА.ПРС-СП-1.2</t>
  </si>
  <si>
    <t>БА.ПРС-СП-1.3</t>
  </si>
  <si>
    <t>БА.ПРС-СП-1.4</t>
  </si>
  <si>
    <t>БА.ПРС-СП-1.5</t>
  </si>
  <si>
    <t>БА.ПРС-СП-2.1</t>
  </si>
  <si>
    <t>БА.ПРС-СП-2.2</t>
  </si>
  <si>
    <t>БА.ПРС-СП-2.3</t>
  </si>
  <si>
    <t>БА.ПРС-СП-2.4</t>
  </si>
  <si>
    <t>БА.ПРС-СП-2.5</t>
  </si>
  <si>
    <t>БА.РС-СТП-2.1</t>
  </si>
  <si>
    <t>БА.РС-СТП-2.2</t>
  </si>
  <si>
    <t>БА.РС-СТП-2.3</t>
  </si>
  <si>
    <t>БА.РС-СТП-2.4</t>
  </si>
  <si>
    <t>БА.РС-СТП-2.5</t>
  </si>
  <si>
    <t>БПП.ОСЗ-60</t>
  </si>
  <si>
    <t>БПП.ОСЗ-72</t>
  </si>
  <si>
    <t>БПП.ОСЗ-123</t>
  </si>
  <si>
    <t>БПП.ОСЗ-147</t>
  </si>
  <si>
    <t>БПП.ОСП-72</t>
  </si>
  <si>
    <t>БПП.ОСП-123</t>
  </si>
  <si>
    <t>БПП.ОСП-147</t>
  </si>
  <si>
    <t>БПП.ОПР-60</t>
  </si>
  <si>
    <t>БПП.ОСЗ-80</t>
  </si>
  <si>
    <t>Опора стола П-образная завершающая 800мм</t>
  </si>
  <si>
    <t>800*60*718</t>
  </si>
  <si>
    <t>БПП.ОСЗ-163</t>
  </si>
  <si>
    <t>Опора стола П-образная завершающая 1635мм</t>
  </si>
  <si>
    <t>1635*60*718</t>
  </si>
  <si>
    <t>БПП.ОСП-80</t>
  </si>
  <si>
    <t>Опора стола П-образная проходная 800мм</t>
  </si>
  <si>
    <t>БПП.ОСП-163</t>
  </si>
  <si>
    <t>Опора стола П-образная проходная 1635мм</t>
  </si>
  <si>
    <t>БА.СМ-2.1</t>
  </si>
  <si>
    <t>БА.СМ-2.2</t>
  </si>
  <si>
    <t>БА.СМ-2.3</t>
  </si>
  <si>
    <t>БА.СМ-2.4</t>
  </si>
  <si>
    <t>БА.СМ-2.5</t>
  </si>
  <si>
    <t>БА.СМ-3.1</t>
  </si>
  <si>
    <t>БА.СМ-3.2</t>
  </si>
  <si>
    <t>БА.СМ-3.3</t>
  </si>
  <si>
    <t>БА.СМ-3.4</t>
  </si>
  <si>
    <t>БА.СМ-3.5</t>
  </si>
  <si>
    <t>БА.СМ-4.1</t>
  </si>
  <si>
    <t>БА.СМ-4.2</t>
  </si>
  <si>
    <t>БА.СМ-4.3</t>
  </si>
  <si>
    <t>БА.СМ-4.4</t>
  </si>
  <si>
    <t>БА.СМ-4.5</t>
  </si>
  <si>
    <t>БА.СМ-6.1</t>
  </si>
  <si>
    <t>БА.СМ-6.2</t>
  </si>
  <si>
    <t>БА.СМ-6.3</t>
  </si>
  <si>
    <t>БА.СМ-6.4</t>
  </si>
  <si>
    <t>БА.СМ-6.5</t>
  </si>
  <si>
    <t>БА.ПРГ-1.1</t>
  </si>
  <si>
    <t>БА.ПРГ-1.2</t>
  </si>
  <si>
    <t>БА.ПРГ-1.3</t>
  </si>
  <si>
    <t>БА.ПРГ-1.4</t>
  </si>
  <si>
    <t>БА.ПРГ-1.5</t>
  </si>
  <si>
    <t>БА.ПРГ-2.1</t>
  </si>
  <si>
    <t>БА.ПРГ-2.2</t>
  </si>
  <si>
    <t>БА.ПРГ-2.3</t>
  </si>
  <si>
    <t>БА.ПРГ-2.4</t>
  </si>
  <si>
    <t>БА.ПРГ-2.5</t>
  </si>
  <si>
    <t>БА.ПРГ-3.1</t>
  </si>
  <si>
    <t>БА.ПРГ-3.2</t>
  </si>
  <si>
    <t>БА.ПРГ-3.3</t>
  </si>
  <si>
    <t>БА.ПРГ-3.4</t>
  </si>
  <si>
    <t>БА.ПРГ-3.5</t>
  </si>
  <si>
    <t>БА.ППРГ-1</t>
  </si>
  <si>
    <t>БА.ППРГ-2</t>
  </si>
  <si>
    <t>БА.ППРГ-3</t>
  </si>
  <si>
    <t>БА.ППРГ-4</t>
  </si>
  <si>
    <t>БА.ППРГ-5</t>
  </si>
  <si>
    <t>Регулируемые опоры М8.</t>
  </si>
  <si>
    <t>Стол письменный на П-образном м/к</t>
  </si>
  <si>
    <t>Стол криволинейный левый на П-образном м/к</t>
  </si>
  <si>
    <t>Стол криволинейный правый на П-образном м/к</t>
  </si>
  <si>
    <t>Рабочая станция на П-образном м/к</t>
  </si>
  <si>
    <t>Рабочая станция криволинейная на П-образном м/к</t>
  </si>
  <si>
    <t>Рабочая станция на П-образном м/к с опорной тумбой</t>
  </si>
  <si>
    <t>Рабочая станция на П-образном м/к с опорным шкафом-купе</t>
  </si>
  <si>
    <t>Рабочая станция на П-образном м/кс опорным шкафом-купе</t>
  </si>
  <si>
    <t>Стол письменный на П-образном м/к с опорным шкафом-купе</t>
  </si>
  <si>
    <t>Рабочая станция на П-образном м/к с опорной тумбой левая</t>
  </si>
  <si>
    <t>Рабочая станция на П-образном м/к с опорной тумбой правая</t>
  </si>
  <si>
    <t>Рабочая станция на 2 раб.места на П-образном м/к</t>
  </si>
  <si>
    <t>Рабочая станция на 3 раб.места на П-образном м/к</t>
  </si>
  <si>
    <t>Рабочая станция на 4 раб.места на П-образном м/к</t>
  </si>
  <si>
    <t>Рабочая станция на 6 раб.мест на П-образном м/к</t>
  </si>
  <si>
    <t>Переговорный стол (1 столешница) на П-образном м/к</t>
  </si>
  <si>
    <t>Переговорный стол (2 столешницы) на П-образном м/к</t>
  </si>
  <si>
    <t>Переговорный стол (3 столешницы) на П-образном м/к</t>
  </si>
  <si>
    <t>Проходной наборный элемент переговорного стола на П-образном м/к (проходная опора Б.ОСП-123, столешница, два комплекта траверс)</t>
  </si>
  <si>
    <t>Стол письменный на О-образном м/к</t>
  </si>
  <si>
    <t>Стол криволинейный левый на О-образном м/к</t>
  </si>
  <si>
    <t>Стол криволинейный правый на О-образном м/к</t>
  </si>
  <si>
    <t>Рабочая станция на О-образном м/к</t>
  </si>
  <si>
    <t>Рабочая станция криволинейная на О-образном м/к</t>
  </si>
  <si>
    <t>Приставной элемент на О-образном м/к (используется в качестве брифинга или боковой приставки)</t>
  </si>
  <si>
    <t>Проходной наборный элемент рабочей станции на О-образном м/к (проходная опора Б.ОСП-72, столешница, комплект траверс)</t>
  </si>
  <si>
    <t>Проходной наборный элемент рабочей станции на О-образном м/к (проходная опора Б.ОСП-147, две столешницы, два комплекта траверс)</t>
  </si>
  <si>
    <t>Рабочая станция на О-образном м/к с опорной тумбой</t>
  </si>
  <si>
    <t>Рабочая станция на О-образном м/к с опорным шкафом-купе</t>
  </si>
  <si>
    <t>Стол письменный на О-образном м/к с опорным шкафом-купе</t>
  </si>
  <si>
    <t>Рабочая станция на 2 раб.места на О-образном м/к</t>
  </si>
  <si>
    <t>Рабочая станция на 3 раб.места на О-образном м/к</t>
  </si>
  <si>
    <t>Рабочая станция на 4 раб.места на О-образном м/к</t>
  </si>
  <si>
    <t>Рабочая станция на 6 раб.мест на О-образном м/к</t>
  </si>
  <si>
    <t>Переговорный стол (1 столешница) на О-образном м/к</t>
  </si>
  <si>
    <t>Переговорный стол (2 столешницы) на О-образном м/к</t>
  </si>
  <si>
    <t>Переговорный стол (3 столешницы) на О-образном м/к</t>
  </si>
  <si>
    <t>Проходной наборный элемент переговорного стола на О-образном м/к (проходная опора Б.ОСП-123, столешница, два комплекта траверс)</t>
  </si>
  <si>
    <t>Приставной элемент на П-образном м/к (используется в качестве брифинга или боковой приставки)</t>
  </si>
  <si>
    <t>Стол письменный на А-образном м/к</t>
  </si>
  <si>
    <t>Стол криволинейный левый на А-образном м/к</t>
  </si>
  <si>
    <t>Стол криволинейный правый на А-образном м/к</t>
  </si>
  <si>
    <t>Рабочая станция на А-образном м/к</t>
  </si>
  <si>
    <t>Рабочая станция криволинейная на А-образном м/к</t>
  </si>
  <si>
    <t>Приставной элемент на А-образном м/к (используется в качестве брифинга или боковой приставки)</t>
  </si>
  <si>
    <t>Проходной наборный на А-образном м/к элемент рабочей станции (проходная опора Б.ОСП-72, столешница, комплект траверс)</t>
  </si>
  <si>
    <t>Проходной наборный элемент рабочей станции на А-образном м/к (проходная опора Б.ОСП-72, столешница, комплект траверс)</t>
  </si>
  <si>
    <t>Проходной наборный элемент рабочей станции на А-образном м/к (проходная опора Б.ОСП-147, две столешницы, два комплекта траверс)</t>
  </si>
  <si>
    <t>Рабочая станция на А-образном м/к с опорной тумбой</t>
  </si>
  <si>
    <t>Рабочая станция на А-образном м/к с опорным шкафом-купе</t>
  </si>
  <si>
    <t>Стол письменный на А-образном м/к с опорным шкафом-купе</t>
  </si>
  <si>
    <t>Рабочая станция на А-образном м/к с опорной тумбой левая</t>
  </si>
  <si>
    <t>Рабочая станция на А-образном м/к с опорной тумбой правая</t>
  </si>
  <si>
    <t>Рабочая станция на 2 раб.места на А-образном м/к</t>
  </si>
  <si>
    <t>Рабочая станция на 3 раб.места на А-образном м/к</t>
  </si>
  <si>
    <t>Рабочая станция на 4 раб.места на А-образном м/к</t>
  </si>
  <si>
    <t>Рабочая станция на 6 раб.мест на А-образном м/к</t>
  </si>
  <si>
    <t>Переговорный стол (1 столешница) на А-образном м/к</t>
  </si>
  <si>
    <t>Переговорный стол (2 столешницы) на А-образном м/к</t>
  </si>
  <si>
    <t>Переговорный стол (3 столешницы) на А-образном м/к</t>
  </si>
  <si>
    <t>Проходной наборный элемент переговорного стола на А-образном м/к (проходная опора Б.ОСП-123, столешница, два комплекта траверс)</t>
  </si>
  <si>
    <t>Проходной наборный элемент рабочей станции на П-образном м/к  (проходная опора Б.ОСП-147, две столешницы, два комплекта траверс)</t>
  </si>
  <si>
    <t>Проходной наборный элемент рабочей станции  на П-образном м/к  (проходная опора Б.ОСП-147, две столешницы, два комплекта траверс)</t>
  </si>
  <si>
    <t>Проходной наборный элемент рабочей станции  на О-образном м/к  (проходная опора Б.ОСП-72, столешница, комплект траверс)</t>
  </si>
  <si>
    <t>Проходной наборный элемент рабочей станции на О-образном  м/к(проходная опора Б.ОСП-72, столешница, комплект траверс)</t>
  </si>
  <si>
    <t>Проходной наборный элемент рабочей станции на О-образномм м/к (проходная опора Б.ОСП-72, столешница, комплект траверс)</t>
  </si>
  <si>
    <t>Проходной наборный элемент рабочей станции на П-образном м/к  (проходная опора Б.ОСП-72, столешница, комплект траверс)</t>
  </si>
  <si>
    <t>Проходной наборный элемент рабочей станции на П-образном м/к (проходная опора Б.ОСП-72, столешница, комплект траверс)</t>
  </si>
  <si>
    <t>Рабочая станця на П-образном м/кя с опорным шкафом-купе</t>
  </si>
  <si>
    <t>БП.ПРГ-3.4</t>
  </si>
  <si>
    <t>БП.ПРГ-3.5</t>
  </si>
  <si>
    <t>БП.РАС-СП-2.5</t>
  </si>
  <si>
    <t>VR.SP-5-60.1G</t>
  </si>
  <si>
    <t>Стол журнальный круглый</t>
  </si>
  <si>
    <t>600x600x450</t>
  </si>
  <si>
    <t>VR.SP-5-60.2G</t>
  </si>
  <si>
    <t>Стол журнальный квадратный</t>
  </si>
  <si>
    <t>VR.SP-5-90.1</t>
  </si>
  <si>
    <t>Стол круглый</t>
  </si>
  <si>
    <t>900x900x750</t>
  </si>
  <si>
    <t>VR.SP-5-90.2</t>
  </si>
  <si>
    <t>Стол квадратный</t>
  </si>
  <si>
    <t>VR.SP-5-180.1</t>
  </si>
  <si>
    <t>Стол овальный</t>
  </si>
  <si>
    <t>1800x900x750</t>
  </si>
  <si>
    <t>VR.SP-5-180.2</t>
  </si>
  <si>
    <t>Стол прямоугольный</t>
  </si>
  <si>
    <t>Столы устанавливаются на фетровые подпятники.</t>
  </si>
  <si>
    <t>Столешница стола руководителя</t>
  </si>
  <si>
    <t>М-БПП.ОСЗ-72К</t>
  </si>
  <si>
    <t>Комплект опор стола П-образных завершающих 720мм (2шт.)</t>
  </si>
  <si>
    <t>720*60*718</t>
  </si>
  <si>
    <t>БМ.КТ-160</t>
  </si>
  <si>
    <t>БМ.КТ-180</t>
  </si>
  <si>
    <t>1600*800*750</t>
  </si>
  <si>
    <t>М-БПП.ОСЗ-80К</t>
  </si>
  <si>
    <t>Комплект опор стола П-образных завершающих 800мм (2шт.)</t>
  </si>
  <si>
    <t>1800*800*750</t>
  </si>
  <si>
    <t>2000*800*750</t>
  </si>
  <si>
    <t>БМ.КТ-200</t>
  </si>
  <si>
    <t>Комплект траверс стола L2000мм</t>
  </si>
  <si>
    <t>1994*100*43</t>
  </si>
  <si>
    <t>1800*900*750</t>
  </si>
  <si>
    <t>М-БПП.ОСЗ-90К</t>
  </si>
  <si>
    <t>Комплект опор стола П-образных завершающих 900мм (2шт.)</t>
  </si>
  <si>
    <t>900*60*718</t>
  </si>
  <si>
    <t>2000*900*750</t>
  </si>
  <si>
    <t>М-БПП.ОСЗ-72</t>
  </si>
  <si>
    <t>М-БПП.ОГ-72Л</t>
  </si>
  <si>
    <t>Опора Г-образная 720мм левая (П)</t>
  </si>
  <si>
    <t>М-БПП.ОГ-72Пр</t>
  </si>
  <si>
    <t>Опора Г-образная 720мм правая (П)</t>
  </si>
  <si>
    <t>М-БПП.ОСЗ-80</t>
  </si>
  <si>
    <t>М-БПП.ОГ-80Л</t>
  </si>
  <si>
    <t>Опора Г-образная 800мм левая (П)</t>
  </si>
  <si>
    <t>М-БПП.ОГ-80Пр</t>
  </si>
  <si>
    <t>Опора Г-образная 800мм правая (П)</t>
  </si>
  <si>
    <t>М-БПП.ОГ-90Л</t>
  </si>
  <si>
    <t>Опора Г-образная 900мм левая (П)</t>
  </si>
  <si>
    <t>М-БПП.ОГ-90Пр</t>
  </si>
  <si>
    <t>Опора Г-образная 900мм правая (П)</t>
  </si>
  <si>
    <t>М-БПП.ОСЗ-60</t>
  </si>
  <si>
    <t>600*60*718</t>
  </si>
  <si>
    <t>БМ.КТП-80</t>
  </si>
  <si>
    <t>1200*600*22</t>
  </si>
  <si>
    <t>БМ.КТП-120</t>
  </si>
  <si>
    <t>Комплект траверс приставного элемента L1200мм</t>
  </si>
  <si>
    <t>1850*320*18</t>
  </si>
  <si>
    <t>1800*1000*750</t>
  </si>
  <si>
    <t>Б.СПРГ-180</t>
  </si>
  <si>
    <t>БМ.КТ-120</t>
  </si>
  <si>
    <t>2400*1000*750</t>
  </si>
  <si>
    <t>М-БОО.ОСЗ-72К</t>
  </si>
  <si>
    <t>Комплект опор стола О-образных завершающих 720мм (2шт.)</t>
  </si>
  <si>
    <t>М-БОО.ОСЗ-80К</t>
  </si>
  <si>
    <t>Комплект опор стола О-образных завершающих 800мм (2шт.)</t>
  </si>
  <si>
    <t>М-БОО.ОСЗ-90К</t>
  </si>
  <si>
    <t>Комплект опор стола О-образных завершающих 900мм (2шт.)</t>
  </si>
  <si>
    <t>М-БОО.ОСЗ-60</t>
  </si>
  <si>
    <t>П-ОБРАЗНЫЕ</t>
  </si>
  <si>
    <t>1347*100*43</t>
  </si>
  <si>
    <t>Б.ПЦС-6</t>
  </si>
  <si>
    <t>Царга для стола L2000мм (без держателя)</t>
  </si>
  <si>
    <t>БМ.КТ-100</t>
  </si>
  <si>
    <t>БМ.КТ-140</t>
  </si>
  <si>
    <t>БМ.КТП-60</t>
  </si>
  <si>
    <t>БМ.КТП-100</t>
  </si>
  <si>
    <t>Б.СПРГ-240</t>
  </si>
  <si>
    <t>Опора стола П-образная завершающая 900мм</t>
  </si>
  <si>
    <t>Опора стола П-образная стола завершающая 600мм</t>
  </si>
  <si>
    <t>Опора стола П-образная стола завершающая 720мм</t>
  </si>
  <si>
    <t>М-БПП.ОСЗ-123</t>
  </si>
  <si>
    <t>900*60*719</t>
  </si>
  <si>
    <t>М-БОО.ОСЗ-72</t>
  </si>
  <si>
    <t>М-БОО.ОСЗ-80</t>
  </si>
  <si>
    <t>М-БОО.ОСЗ-90</t>
  </si>
  <si>
    <t>Опора стола О-образная стола завершающая 600мм</t>
  </si>
  <si>
    <t>Опора стола О-образная стола завершающая 720мм</t>
  </si>
  <si>
    <t>Опора стола О-образная завершающая 800мм</t>
  </si>
  <si>
    <t>Опора стола О-образная завершающая 900мм</t>
  </si>
  <si>
    <t>Б.СПР-4</t>
  </si>
  <si>
    <t>Комплект опор стола П-образных завершающих 600мм (2шт.)</t>
  </si>
  <si>
    <t>М-БПП.ОСЗ-60К</t>
  </si>
  <si>
    <t>М-БОО.ОСЗ-60К</t>
  </si>
  <si>
    <t>Комплект опор стола О-образных завершающих 600мм (2шт.)</t>
  </si>
  <si>
    <t>О-ОБРАЗНЫЕ</t>
  </si>
  <si>
    <t>А-ОБРАЗНЫЕ</t>
  </si>
  <si>
    <t>БОО.ОСЗ-60</t>
  </si>
  <si>
    <t>Опора стола О-образная завершающая 600мм</t>
  </si>
  <si>
    <t>БОО.ОСЗ-72</t>
  </si>
  <si>
    <t>Опора стола О-образная завершающая 720мм</t>
  </si>
  <si>
    <t>БОО.ОСЗ-80</t>
  </si>
  <si>
    <t>БОО.ОСЗ-123</t>
  </si>
  <si>
    <t>Опора стола О-образная завершающая 1235мм</t>
  </si>
  <si>
    <t>1235*60*718</t>
  </si>
  <si>
    <t>БОО.ОСЗ-147</t>
  </si>
  <si>
    <t>Опора стола О-образная завершающая 1475мм</t>
  </si>
  <si>
    <t>1475*60*718</t>
  </si>
  <si>
    <t>БОО.ОСЗ-163</t>
  </si>
  <si>
    <t>Опора стола О-образная завершающая 1635мм</t>
  </si>
  <si>
    <t>БОО.ОСЗ-60К</t>
  </si>
  <si>
    <t>БОО.ОСЗ-72К</t>
  </si>
  <si>
    <t>БОО.ОСЗ-80К</t>
  </si>
  <si>
    <t>БОО.ОСЗ-123К</t>
  </si>
  <si>
    <t>Комплект опор стола О-образных завершающих 1235мм (2шт.)</t>
  </si>
  <si>
    <t>БОО.ОСЗ-147К</t>
  </si>
  <si>
    <t>Комплект опор стола О-образных завершающих 1475мм (2шт.)</t>
  </si>
  <si>
    <t>БОО.ОСЗ-163К</t>
  </si>
  <si>
    <t>Комплект опор стола О-образных завершающих 1635мм (2шт.)</t>
  </si>
  <si>
    <t>БОО.ОСП-60</t>
  </si>
  <si>
    <t>Опора стола О-образная проходная 600мм</t>
  </si>
  <si>
    <t>БОО.ОСП-72</t>
  </si>
  <si>
    <t>Опора стола О-образная проходная 720мм</t>
  </si>
  <si>
    <t>БОО.ОСП-80</t>
  </si>
  <si>
    <t>Опора стола О-образная проходная 800мм</t>
  </si>
  <si>
    <t>БОО.ОСП-123</t>
  </si>
  <si>
    <t>Опора стола О-образная проходная 1235мм</t>
  </si>
  <si>
    <t>БОО.ОСП-147</t>
  </si>
  <si>
    <t>Опора стола О-образная проходная 1475мм</t>
  </si>
  <si>
    <t>БОО.ОСП-163</t>
  </si>
  <si>
    <t>Опора стола О-образная проходная 1635мм</t>
  </si>
  <si>
    <t>БОО.ОПР-60</t>
  </si>
  <si>
    <t>Опора приставного элемента О-образная завершающая 600мм</t>
  </si>
  <si>
    <t>БАА.ОСЗ-60</t>
  </si>
  <si>
    <t>Опора стола А-образная завершающая 600мм</t>
  </si>
  <si>
    <t>596*60*718</t>
  </si>
  <si>
    <t>БАА.ОСЗ-72</t>
  </si>
  <si>
    <t>Опора стола А-образная завершающая 720мм</t>
  </si>
  <si>
    <t>716*60*718</t>
  </si>
  <si>
    <t>БАА.ОСЗ-80</t>
  </si>
  <si>
    <t>Опора стола А-образная завершающая 800мм</t>
  </si>
  <si>
    <t>796*60*718</t>
  </si>
  <si>
    <t>БАА.ОСЗ-123</t>
  </si>
  <si>
    <t>Опора стола А-образная завершающая 1235мм</t>
  </si>
  <si>
    <t>1231*60*718</t>
  </si>
  <si>
    <t>БАА.ОСЗ-147</t>
  </si>
  <si>
    <t>Опора стола А-образная завершающая 1475мм</t>
  </si>
  <si>
    <t>1471*60*718</t>
  </si>
  <si>
    <t>БАА.ОСЗ-163</t>
  </si>
  <si>
    <t>Опора стола А-образная завершающая 1635мм</t>
  </si>
  <si>
    <t>1631*60*718</t>
  </si>
  <si>
    <t>БАА.ОСЗ-60К</t>
  </si>
  <si>
    <t>Комплект опор стола А-образных завершающих 600мм (2шт.)</t>
  </si>
  <si>
    <t>БАА.ОСЗ-72К</t>
  </si>
  <si>
    <t>Комплект опор стола А-образных завершающих 720мм (2шт.)</t>
  </si>
  <si>
    <t>БАА.ОСЗ-80К</t>
  </si>
  <si>
    <t>Комплект опор стола А-образных завершающих 800мм (2шт.)</t>
  </si>
  <si>
    <t>БАА.ОСЗ-123К</t>
  </si>
  <si>
    <t>Комплект опор стола А-образных завершающих 1235мм (2шт.)</t>
  </si>
  <si>
    <t>БАА.ОСЗ-147К</t>
  </si>
  <si>
    <t>Комплект опор стола А-образных завершающих 1475мм (2шт.)</t>
  </si>
  <si>
    <t>БАА.ОСЗ-163К</t>
  </si>
  <si>
    <t>Комплект опор стола А-образных завершающих 1635мм (2шт.)</t>
  </si>
  <si>
    <t>БАА.ОСП-60</t>
  </si>
  <si>
    <t>Опора стола А-образная проходная 600мм</t>
  </si>
  <si>
    <t>БАА.ОСП-72</t>
  </si>
  <si>
    <t>Опора стола А-образная проходная 720мм</t>
  </si>
  <si>
    <t>БАА.ОСП-80</t>
  </si>
  <si>
    <t>Опора стола А-образная проходная 800мм</t>
  </si>
  <si>
    <t>БАА.ОСП-123</t>
  </si>
  <si>
    <t>Опора стола А-образная проходная 1235мм</t>
  </si>
  <si>
    <t>БАА.ОСП-147</t>
  </si>
  <si>
    <t>Опора стола А-образная проходная 1475мм</t>
  </si>
  <si>
    <t>БАА.ОСП-163</t>
  </si>
  <si>
    <t>Опора стола А-образная проходная 1635мм</t>
  </si>
  <si>
    <t>БАА.ОПР-60</t>
  </si>
  <si>
    <t>Опора А-образная приставного элемента 600мм</t>
  </si>
  <si>
    <t>БАА.ОГ-72Л</t>
  </si>
  <si>
    <t>Опора Г-образная 720мм левая (А)</t>
  </si>
  <si>
    <t>БАА.ОГ-80Л</t>
  </si>
  <si>
    <t>Опора Г-образная 800мм левая (А)</t>
  </si>
  <si>
    <t>БАА.ОГ-72Пр</t>
  </si>
  <si>
    <t>Опора Г-образная 720мм правая (А)</t>
  </si>
  <si>
    <t>БАА.ОГ-80Пр</t>
  </si>
  <si>
    <t>Опора Г-образная 800мм правая (А)</t>
  </si>
  <si>
    <t>БАА.ОГ-Л</t>
  </si>
  <si>
    <t>БАА.ОГ-Пр</t>
  </si>
  <si>
    <t>БПП.ОСЗ-60К</t>
  </si>
  <si>
    <t>БПП.ОСЗ-72К</t>
  </si>
  <si>
    <t>БПП.ОСЗ-80К</t>
  </si>
  <si>
    <t>БПП.ОСЗ-123К</t>
  </si>
  <si>
    <t>БПП.ОСЗ-147К</t>
  </si>
  <si>
    <t>Комплект опор стола П-образных завершающих 1235мм</t>
  </si>
  <si>
    <t>Комплект опор стола П-образных завершающих 720мм</t>
  </si>
  <si>
    <t>Комплект опор стола П-образных завершающих 600мм</t>
  </si>
  <si>
    <t>Комплект опор стола П-образных завершающих 1475мм</t>
  </si>
  <si>
    <t>Комплект опор стола П-образных завершающих 1635мм</t>
  </si>
  <si>
    <t>БМ.КСК</t>
  </si>
  <si>
    <t>БП.РС-СТС-2.1 (L)</t>
  </si>
  <si>
    <t>БПП.ОСЗ-1235</t>
  </si>
  <si>
    <t>ИК-00000671</t>
  </si>
  <si>
    <t>ИК-00002420</t>
  </si>
  <si>
    <t>ЦБ-00000474</t>
  </si>
  <si>
    <t>ЦБ-00000476</t>
  </si>
  <si>
    <t>ЦБ-00000478</t>
  </si>
  <si>
    <t>ЦБ-00000480</t>
  </si>
  <si>
    <t>ПЛС.СА-1 (L)</t>
  </si>
  <si>
    <t>ЦБ-00000482</t>
  </si>
  <si>
    <t>ПЛС.СА-1 (R)</t>
  </si>
  <si>
    <t>ЦБ-00000483</t>
  </si>
  <si>
    <t>ПЛС.СА-2 (L)</t>
  </si>
  <si>
    <t>ЦБ-00000484</t>
  </si>
  <si>
    <t>ПЛС.СА-2 (R)</t>
  </si>
  <si>
    <t>ЦБ-00000485</t>
  </si>
  <si>
    <t>ПЛС.СА-3 (L)</t>
  </si>
  <si>
    <t>ЦБ-00000491</t>
  </si>
  <si>
    <t>ПЛС.СА-3 (R)</t>
  </si>
  <si>
    <t>ЦБ-00000493</t>
  </si>
  <si>
    <t>ПЛС.СА-4 (L)</t>
  </si>
  <si>
    <t>ЦБ-00000500</t>
  </si>
  <si>
    <t>ПЛС.СА-4 (R)</t>
  </si>
  <si>
    <t>ЦБ-00000505</t>
  </si>
  <si>
    <t>ЦБ-00001364</t>
  </si>
  <si>
    <t>ЦБ-00001386</t>
  </si>
  <si>
    <t>ЦБ-00001388</t>
  </si>
  <si>
    <t>ЦБ-00001389</t>
  </si>
  <si>
    <t>ЦБ-00001390</t>
  </si>
  <si>
    <t>ЦБ-00001391</t>
  </si>
  <si>
    <t>ЦБ-00001392</t>
  </si>
  <si>
    <t>ЦБ-00001393</t>
  </si>
  <si>
    <t>ЦБ-00001394</t>
  </si>
  <si>
    <t>ЦБ-00001395</t>
  </si>
  <si>
    <t>ЦБ-00001396</t>
  </si>
  <si>
    <t>ЦБ-00001397</t>
  </si>
  <si>
    <t>ЦБ-00001398</t>
  </si>
  <si>
    <t>ЦБ-00001399</t>
  </si>
  <si>
    <t>ЦБ-00001400</t>
  </si>
  <si>
    <t>ЦБ-00001401</t>
  </si>
  <si>
    <t>ЦБ-00001402</t>
  </si>
  <si>
    <t>ЦБ-00001403</t>
  </si>
  <si>
    <t>ЦБ-00001404</t>
  </si>
  <si>
    <t>ЦБ-00001405</t>
  </si>
  <si>
    <t>ЦБ-00001406</t>
  </si>
  <si>
    <t>ЦБ-00001407</t>
  </si>
  <si>
    <t>ЦБ-00001412</t>
  </si>
  <si>
    <t>ЦБ-00001413</t>
  </si>
  <si>
    <t>ЦБ-00001414</t>
  </si>
  <si>
    <t>ЦБ-00001415</t>
  </si>
  <si>
    <t>ЦБ-00001419</t>
  </si>
  <si>
    <t>ЦБ-00001574</t>
  </si>
  <si>
    <t>ЦБ-00006208</t>
  </si>
  <si>
    <t>ЦБ-00006209</t>
  </si>
  <si>
    <t>ЦБ-00006210</t>
  </si>
  <si>
    <t>ЦБ-00006211</t>
  </si>
  <si>
    <t>ЦБ-00006212</t>
  </si>
  <si>
    <t>ЦБ-00006213</t>
  </si>
  <si>
    <t>ЦБ-00014547</t>
  </si>
  <si>
    <t>ЦБ-00014548</t>
  </si>
  <si>
    <t>ЦБ-00014632</t>
  </si>
  <si>
    <t>ЦБ-00014633</t>
  </si>
  <si>
    <t>ЦБ-00014634</t>
  </si>
  <si>
    <t>ЦБ-00027386</t>
  </si>
  <si>
    <t>ЦБ-00027387</t>
  </si>
  <si>
    <t>ЦБ-00027388</t>
  </si>
  <si>
    <t>ЦБ-00027390</t>
  </si>
  <si>
    <t>ЦБ-00027397</t>
  </si>
  <si>
    <t>ЦБ-00027398</t>
  </si>
  <si>
    <t>ЦБ-00027399</t>
  </si>
  <si>
    <t>ЦБ-00027400</t>
  </si>
  <si>
    <t>ЦБ-00027401</t>
  </si>
  <si>
    <t>ЦБ-00027402</t>
  </si>
  <si>
    <t>ЦБ-00027458</t>
  </si>
  <si>
    <t>ЦБ-00043005</t>
  </si>
  <si>
    <t>ЦБ-00043010</t>
  </si>
  <si>
    <t>ЦБ-00043011</t>
  </si>
  <si>
    <t>ЦБ-00043012</t>
  </si>
  <si>
    <t>ЦБ-00043013</t>
  </si>
  <si>
    <t>ЦБ-00043014</t>
  </si>
  <si>
    <t>ЦБ-00043015</t>
  </si>
  <si>
    <t>ЦБ-00043016</t>
  </si>
  <si>
    <t>ЦБ-00043017</t>
  </si>
  <si>
    <t>ЦБ-00043018</t>
  </si>
  <si>
    <t>ЦБ-00043019</t>
  </si>
  <si>
    <t>ЦБ-00043020</t>
  </si>
  <si>
    <t>ЦБ-00043021</t>
  </si>
  <si>
    <t>ЦБ-00043022</t>
  </si>
  <si>
    <t>ЦБ-00043023</t>
  </si>
  <si>
    <t>ЦБ-00043024</t>
  </si>
  <si>
    <t>ЦБ-00043025</t>
  </si>
  <si>
    <t>ЦБ-00043026</t>
  </si>
  <si>
    <t>ЦБ-00043027</t>
  </si>
  <si>
    <t>ЦБ-00043028</t>
  </si>
  <si>
    <t>ЦБ-00043029</t>
  </si>
  <si>
    <t>ЦБ-00043030</t>
  </si>
  <si>
    <t>ЦБ-00043031</t>
  </si>
  <si>
    <t>ЦБ-00043032</t>
  </si>
  <si>
    <t>ЦБ-00043033</t>
  </si>
  <si>
    <t>ЦБ-00043034</t>
  </si>
  <si>
    <t>ЦБ-00043035</t>
  </si>
  <si>
    <t>ЦБ-00043036</t>
  </si>
  <si>
    <t>ЦБ-00043037</t>
  </si>
  <si>
    <t>ЦБ-00043038</t>
  </si>
  <si>
    <t>ЦБ-00043039</t>
  </si>
  <si>
    <t>ЦБ-00043040</t>
  </si>
  <si>
    <t>ЦБ-00043041</t>
  </si>
  <si>
    <t>ЦБ-00043042</t>
  </si>
  <si>
    <t>ЦБ-00043043</t>
  </si>
  <si>
    <t>ЦБ-00043044</t>
  </si>
  <si>
    <t>ЦБ-00043047</t>
  </si>
  <si>
    <t>ЦБ-00043048</t>
  </si>
  <si>
    <t>ЦБ-00043049</t>
  </si>
  <si>
    <t>ЦБ-00043050</t>
  </si>
  <si>
    <t>ЦБ-00043052</t>
  </si>
  <si>
    <t>ЦБ-00043053</t>
  </si>
  <si>
    <t>ЦБ-00043054</t>
  </si>
  <si>
    <t>ЦБ-00043055</t>
  </si>
  <si>
    <t>ЦБ-00043056</t>
  </si>
  <si>
    <t>ЦБ-00043057</t>
  </si>
  <si>
    <t>БП.РС-СТП-1.1</t>
  </si>
  <si>
    <t>ЦБ-00044254</t>
  </si>
  <si>
    <t>БП.РС-СТП-1.2</t>
  </si>
  <si>
    <t>ЦБ-00044255</t>
  </si>
  <si>
    <t>ЦБ-00044256</t>
  </si>
  <si>
    <t>ЦБ-00044257</t>
  </si>
  <si>
    <t>ЦБ-00044258</t>
  </si>
  <si>
    <t>ЦБ-00044259</t>
  </si>
  <si>
    <t>ЦБ-00044260</t>
  </si>
  <si>
    <t>ЦБ-00044261</t>
  </si>
  <si>
    <t>БП.РС-СТС-2.3 (L)</t>
  </si>
  <si>
    <t>ЦБ-00044262</t>
  </si>
  <si>
    <t>ЦБ-00044263</t>
  </si>
  <si>
    <t>БП.СА-4 (R)</t>
  </si>
  <si>
    <t>ЦБ-00044264</t>
  </si>
  <si>
    <t>БП.СА-4 (L)</t>
  </si>
  <si>
    <t>ЦБ-00044265</t>
  </si>
  <si>
    <t>ЦБ-00044266</t>
  </si>
  <si>
    <t>ЦБ-00044267</t>
  </si>
  <si>
    <t>ЦБ-00044268</t>
  </si>
  <si>
    <t>ЦБ-00044269</t>
  </si>
  <si>
    <t>БП.СА-1 (L)</t>
  </si>
  <si>
    <t>ЦБ-00044270</t>
  </si>
  <si>
    <t>БП.СА-1 (R)</t>
  </si>
  <si>
    <t>ЦБ-00044271</t>
  </si>
  <si>
    <t>БП.СА-2 (L)</t>
  </si>
  <si>
    <t>ЦБ-00044272</t>
  </si>
  <si>
    <t>БП.СА-2 (R)</t>
  </si>
  <si>
    <t>ЦБ-00044273</t>
  </si>
  <si>
    <t>БП.СА-3 (L)</t>
  </si>
  <si>
    <t>ЦБ-00044274</t>
  </si>
  <si>
    <t>БП.СА-3 (R)</t>
  </si>
  <si>
    <t>ЦБ-00044275</t>
  </si>
  <si>
    <t>ЦБ-00044276</t>
  </si>
  <si>
    <t>ЦБ-00044277</t>
  </si>
  <si>
    <t>ЦБ-00044278</t>
  </si>
  <si>
    <t>ЦБ-00044279</t>
  </si>
  <si>
    <t>ЦБ-00044280</t>
  </si>
  <si>
    <t>ЦБ-00044281</t>
  </si>
  <si>
    <t>ЦБ-00044282</t>
  </si>
  <si>
    <t>ЦБ-00044283</t>
  </si>
  <si>
    <t>ЦБ-00044284</t>
  </si>
  <si>
    <t>ЦБ-00044285</t>
  </si>
  <si>
    <t>ЦБ-00044286</t>
  </si>
  <si>
    <t>ЦБ-00044287</t>
  </si>
  <si>
    <t>ЦБ-00044288</t>
  </si>
  <si>
    <t>ЦБ-00044289</t>
  </si>
  <si>
    <t>ЦБ-00044290</t>
  </si>
  <si>
    <t>ЦБ-00044291</t>
  </si>
  <si>
    <t>ЦБ-00044292</t>
  </si>
  <si>
    <t>ЦБ-00044293</t>
  </si>
  <si>
    <t>ЦБ-00044294</t>
  </si>
  <si>
    <t>ЦБ-00044295</t>
  </si>
  <si>
    <t>ЦБ-00044296</t>
  </si>
  <si>
    <t>ЦБ-00044297</t>
  </si>
  <si>
    <t>ЦБ-00044298</t>
  </si>
  <si>
    <t>ЦБ-00044299</t>
  </si>
  <si>
    <t>ЦБ-00044300</t>
  </si>
  <si>
    <t>ЦБ-00044301</t>
  </si>
  <si>
    <t>ЦБ-00044302</t>
  </si>
  <si>
    <t>ЦБ-00044303</t>
  </si>
  <si>
    <t>ЦБ-00044304</t>
  </si>
  <si>
    <t>ЦБ-00044305</t>
  </si>
  <si>
    <t>ЦБ-00044306</t>
  </si>
  <si>
    <t>ЦБ-00044307</t>
  </si>
  <si>
    <t>ЦБ-00044308</t>
  </si>
  <si>
    <t>ЦБ-00044309</t>
  </si>
  <si>
    <t>ЦБ-00044310</t>
  </si>
  <si>
    <t>ЦБ-00044311</t>
  </si>
  <si>
    <t>ЦБ-00044312</t>
  </si>
  <si>
    <t>БП.РС-СТП-1.3</t>
  </si>
  <si>
    <t>ЦБ-00044313</t>
  </si>
  <si>
    <t>БП.РС-СТП-1.4</t>
  </si>
  <si>
    <t>ЦБ-00044314</t>
  </si>
  <si>
    <t>БП.РС-СТП-1.5</t>
  </si>
  <si>
    <t>ЦБ-00044315</t>
  </si>
  <si>
    <t>ЦБ-00044316</t>
  </si>
  <si>
    <t>ЦБ-00044317</t>
  </si>
  <si>
    <t>ЦБ-00044318</t>
  </si>
  <si>
    <t>ЦБ-00044319</t>
  </si>
  <si>
    <t>ЦБ-00044320</t>
  </si>
  <si>
    <t>БП.РС-СТС-2.1 (R)</t>
  </si>
  <si>
    <t>ЦБ-00044340</t>
  </si>
  <si>
    <t>БП.РС-СТС-2.2 (L)</t>
  </si>
  <si>
    <t>ЦБ-00044341</t>
  </si>
  <si>
    <t>БП.РС-СТС-2.2 (R)</t>
  </si>
  <si>
    <t>ЦБ-00044342</t>
  </si>
  <si>
    <t>БП.РС-СТС-2.3 (R)</t>
  </si>
  <si>
    <t>ЦБ-00044343</t>
  </si>
  <si>
    <t>БП.РС-СТС-2.4 (L)</t>
  </si>
  <si>
    <t>ЦБ-00044344</t>
  </si>
  <si>
    <t>БП.РС-СТС-2.4 (R)</t>
  </si>
  <si>
    <t>ЦБ-00044345</t>
  </si>
  <si>
    <t>БП.РС-СТС-2.5 (L)</t>
  </si>
  <si>
    <t>ЦБ-00044346</t>
  </si>
  <si>
    <t>БП.РС-СТС-2.5 (R)</t>
  </si>
  <si>
    <t>ЦБ-00044347</t>
  </si>
  <si>
    <t>ЦБ-00044348</t>
  </si>
  <si>
    <t>ЦБ-00044349</t>
  </si>
  <si>
    <t>ЦБ-00044350</t>
  </si>
  <si>
    <t>ЦБ-00044351</t>
  </si>
  <si>
    <t>ЦБ-00044352</t>
  </si>
  <si>
    <t>ЦБ-00044353</t>
  </si>
  <si>
    <t>ЦБ-00044354</t>
  </si>
  <si>
    <t>ЦБ-00044355</t>
  </si>
  <si>
    <t>ЦБ-00044356</t>
  </si>
  <si>
    <t>ЦБ-00044357</t>
  </si>
  <si>
    <t>ЦБ-00044358</t>
  </si>
  <si>
    <t>ЦБ-00044359</t>
  </si>
  <si>
    <t>ЦБ-00044360</t>
  </si>
  <si>
    <t>ЦБ-00044361</t>
  </si>
  <si>
    <t>ЦБ-00044362</t>
  </si>
  <si>
    <t>ЦБ-00044363</t>
  </si>
  <si>
    <t>ЦБ-00044364</t>
  </si>
  <si>
    <t>ЦБ-00044365</t>
  </si>
  <si>
    <t>ЦБ-00044366</t>
  </si>
  <si>
    <t>ЦБ-00044383</t>
  </si>
  <si>
    <t>ЦБ-00044384</t>
  </si>
  <si>
    <t>ЦБ-00044599</t>
  </si>
  <si>
    <t>БА.РС-СТП-1.1</t>
  </si>
  <si>
    <t>ЦБ-00047620</t>
  </si>
  <si>
    <t>БА.РС-СТП-1.2</t>
  </si>
  <si>
    <t>ЦБ-00047621</t>
  </si>
  <si>
    <t>ЦБ-00047622</t>
  </si>
  <si>
    <t>ЦБ-00047623</t>
  </si>
  <si>
    <t>ЦБ-00047624</t>
  </si>
  <si>
    <t>ЦБ-00047625</t>
  </si>
  <si>
    <t>ЦБ-00047626</t>
  </si>
  <si>
    <t>ЦБ-00047627</t>
  </si>
  <si>
    <t>БА.РС-СТС-2.3 (L)</t>
  </si>
  <si>
    <t>ЦБ-00047628</t>
  </si>
  <si>
    <t>ЦБ-00047629</t>
  </si>
  <si>
    <t>БА.СА-4 (R)</t>
  </si>
  <si>
    <t>ЦБ-00047630</t>
  </si>
  <si>
    <t>БА.СА-4 (L)</t>
  </si>
  <si>
    <t>ЦБ-00047631</t>
  </si>
  <si>
    <t>ЦБ-00047632</t>
  </si>
  <si>
    <t>ЦБ-00047633</t>
  </si>
  <si>
    <t>ЦБ-00047634</t>
  </si>
  <si>
    <t>ЦБ-00047635</t>
  </si>
  <si>
    <t>БА.СА-1 (L)</t>
  </si>
  <si>
    <t>ЦБ-00047636</t>
  </si>
  <si>
    <t>БА.СА-1 (R)</t>
  </si>
  <si>
    <t>ЦБ-00047637</t>
  </si>
  <si>
    <t>БА.СА-2 (L)</t>
  </si>
  <si>
    <t>ЦБ-00047638</t>
  </si>
  <si>
    <t>БА.СА-2 (R)</t>
  </si>
  <si>
    <t>ЦБ-00047639</t>
  </si>
  <si>
    <t>БА.СА-3 (L)</t>
  </si>
  <si>
    <t>ЦБ-00047640</t>
  </si>
  <si>
    <t>БА.СА-3 (R)</t>
  </si>
  <si>
    <t>ЦБ-00047641</t>
  </si>
  <si>
    <t>ЦБ-00047642</t>
  </si>
  <si>
    <t>ЦБ-00047643</t>
  </si>
  <si>
    <t>ЦБ-00047644</t>
  </si>
  <si>
    <t>ЦБ-00047645</t>
  </si>
  <si>
    <t>ЦБ-00047646</t>
  </si>
  <si>
    <t>ЦБ-00047647</t>
  </si>
  <si>
    <t>ЦБ-00047648</t>
  </si>
  <si>
    <t>ЦБ-00047649</t>
  </si>
  <si>
    <t>ЦБ-00047650</t>
  </si>
  <si>
    <t>ЦБ-00047651</t>
  </si>
  <si>
    <t>ЦБ-00047652</t>
  </si>
  <si>
    <t>ЦБ-00047653</t>
  </si>
  <si>
    <t>ЦБ-00047654</t>
  </si>
  <si>
    <t>ЦБ-00047655</t>
  </si>
  <si>
    <t>ЦБ-00047656</t>
  </si>
  <si>
    <t>ЦБ-00047657</t>
  </si>
  <si>
    <t>ЦБ-00047658</t>
  </si>
  <si>
    <t>ЦБ-00047660</t>
  </si>
  <si>
    <t>ЦБ-00047661</t>
  </si>
  <si>
    <t>ЦБ-00047662</t>
  </si>
  <si>
    <t>ЦБ-00047663</t>
  </si>
  <si>
    <t>ЦБ-00047664</t>
  </si>
  <si>
    <t>ЦБ-00047665</t>
  </si>
  <si>
    <t>ЦБ-00047666</t>
  </si>
  <si>
    <t>ЦБ-00047667</t>
  </si>
  <si>
    <t>ЦБ-00047668</t>
  </si>
  <si>
    <t>ЦБ-00047669</t>
  </si>
  <si>
    <t>ЦБ-00047670</t>
  </si>
  <si>
    <t>ЦБ-00047671</t>
  </si>
  <si>
    <t>ЦБ-00047672</t>
  </si>
  <si>
    <t>ЦБ-00047673</t>
  </si>
  <si>
    <t>ЦБ-00047674</t>
  </si>
  <si>
    <t>ЦБ-00047675</t>
  </si>
  <si>
    <t>ЦБ-00047676</t>
  </si>
  <si>
    <t>ЦБ-00047677</t>
  </si>
  <si>
    <t>ЦБ-00047678</t>
  </si>
  <si>
    <t>БА.РС-СТП-1.3</t>
  </si>
  <si>
    <t>ЦБ-00047679</t>
  </si>
  <si>
    <t>БА.РС-СТП-1.4</t>
  </si>
  <si>
    <t>ЦБ-00047680</t>
  </si>
  <si>
    <t>БА.РС-СТП-1.5</t>
  </si>
  <si>
    <t>ЦБ-00047681</t>
  </si>
  <si>
    <t>ЦБ-00047682</t>
  </si>
  <si>
    <t>ЦБ-00047683</t>
  </si>
  <si>
    <t>ЦБ-00047684</t>
  </si>
  <si>
    <t>ЦБ-00047685</t>
  </si>
  <si>
    <t>ЦБ-00047686</t>
  </si>
  <si>
    <t>БА.РС-СТС-2.1 (L)</t>
  </si>
  <si>
    <t>ЦБ-00047705</t>
  </si>
  <si>
    <t>БА.РС-СТС-2.1 (R)</t>
  </si>
  <si>
    <t>ЦБ-00047706</t>
  </si>
  <si>
    <t>БА.РС-СТС-2.2 (L)</t>
  </si>
  <si>
    <t>ЦБ-00047707</t>
  </si>
  <si>
    <t>БА.РС-СТС-2.2 (R)</t>
  </si>
  <si>
    <t>ЦБ-00047708</t>
  </si>
  <si>
    <t>БА.РС-СТС-2.3 (R)</t>
  </si>
  <si>
    <t>ЦБ-00047709</t>
  </si>
  <si>
    <t>БА.РС-СТС-2.4 (L)</t>
  </si>
  <si>
    <t>ЦБ-00047710</t>
  </si>
  <si>
    <t>БА.РС-СТС-2.4 (R)</t>
  </si>
  <si>
    <t>ЦБ-00047711</t>
  </si>
  <si>
    <t>БА.РС-СТС-2.5 (L)</t>
  </si>
  <si>
    <t>ЦБ-00047712</t>
  </si>
  <si>
    <t>БА.РС-СТС-2.5 (R)</t>
  </si>
  <si>
    <t>ЦБ-00047713</t>
  </si>
  <si>
    <t>ЦБ-00047714</t>
  </si>
  <si>
    <t>ЦБ-00047715</t>
  </si>
  <si>
    <t>ЦБ-00047716</t>
  </si>
  <si>
    <t>ЦБ-00047717</t>
  </si>
  <si>
    <t>ЦБ-00047718</t>
  </si>
  <si>
    <t>ЦБ-00047719</t>
  </si>
  <si>
    <t>ЦБ-00047720</t>
  </si>
  <si>
    <t>ЦБ-00047721</t>
  </si>
  <si>
    <t>ЦБ-00047722</t>
  </si>
  <si>
    <t>ЦБ-00047723</t>
  </si>
  <si>
    <t>ЦБ-00047724</t>
  </si>
  <si>
    <t>ЦБ-00047725</t>
  </si>
  <si>
    <t>ЦБ-00047726</t>
  </si>
  <si>
    <t>ЦБ-00047727</t>
  </si>
  <si>
    <t>ЦБ-00047728</t>
  </si>
  <si>
    <t>ЦБ-00047729</t>
  </si>
  <si>
    <t>ЦБ-00047730</t>
  </si>
  <si>
    <t>ЦБ-00047731</t>
  </si>
  <si>
    <t>ЦБ-00047732</t>
  </si>
  <si>
    <t>ЦБ-00048005</t>
  </si>
  <si>
    <t>ЦБ-00048007</t>
  </si>
  <si>
    <t>ЦБ-00049045</t>
  </si>
  <si>
    <t>ЦБ-00049188</t>
  </si>
  <si>
    <t>ЦБ-00049195</t>
  </si>
  <si>
    <t>ЦБ-00049200</t>
  </si>
  <si>
    <t>ЦБ-00049206</t>
  </si>
  <si>
    <t>ЦБ-00049211</t>
  </si>
  <si>
    <t>ЦБ-00049216</t>
  </si>
  <si>
    <t>БО.РС-СТП-1.1</t>
  </si>
  <si>
    <t>ЦБ-00050216</t>
  </si>
  <si>
    <t>БО.РС-СТП-1.2</t>
  </si>
  <si>
    <t>ЦБ-00050217</t>
  </si>
  <si>
    <t>ЦБ-00050218</t>
  </si>
  <si>
    <t>ЦБ-00050219</t>
  </si>
  <si>
    <t>ЦБ-00050220</t>
  </si>
  <si>
    <t>ЦБ-00050221</t>
  </si>
  <si>
    <t>ЦБ-00050222</t>
  </si>
  <si>
    <t>ЦБ-00050223</t>
  </si>
  <si>
    <t>ЦБ-00050225</t>
  </si>
  <si>
    <t>БО.СА-4 (R)</t>
  </si>
  <si>
    <t>ЦБ-00050226</t>
  </si>
  <si>
    <t>БО.СА-4 (L)</t>
  </si>
  <si>
    <t>ЦБ-00050227</t>
  </si>
  <si>
    <t>ЦБ-00050228</t>
  </si>
  <si>
    <t>ЦБ-00050229</t>
  </si>
  <si>
    <t>ЦБ-00050230</t>
  </si>
  <si>
    <t>ЦБ-00050231</t>
  </si>
  <si>
    <t>БО.СА-1 (L)</t>
  </si>
  <si>
    <t>ЦБ-00050232</t>
  </si>
  <si>
    <t>БО.СА-1 (R)</t>
  </si>
  <si>
    <t>ЦБ-00050233</t>
  </si>
  <si>
    <t>БО.СА-2 (L)</t>
  </si>
  <si>
    <t>ЦБ-00050234</t>
  </si>
  <si>
    <t>БО.СА-2 (R)</t>
  </si>
  <si>
    <t>ЦБ-00050235</t>
  </si>
  <si>
    <t>БО.СА-3 (L)</t>
  </si>
  <si>
    <t>ЦБ-00050236</t>
  </si>
  <si>
    <t>БО.СА-3 (R)</t>
  </si>
  <si>
    <t>ЦБ-00050237</t>
  </si>
  <si>
    <t>ЦБ-00050238</t>
  </si>
  <si>
    <t>ЦБ-00050239</t>
  </si>
  <si>
    <t>ЦБ-00050240</t>
  </si>
  <si>
    <t>ЦБ-00050241</t>
  </si>
  <si>
    <t>ЦБ-00050242</t>
  </si>
  <si>
    <t>ЦБ-00050243</t>
  </si>
  <si>
    <t>ЦБ-00050244</t>
  </si>
  <si>
    <t>ЦБ-00050245</t>
  </si>
  <si>
    <t>ЦБ-00050246</t>
  </si>
  <si>
    <t>ЦБ-00050247</t>
  </si>
  <si>
    <t>ЦБ-00050248</t>
  </si>
  <si>
    <t>ЦБ-00050249</t>
  </si>
  <si>
    <t>ЦБ-00050250</t>
  </si>
  <si>
    <t>ЦБ-00050251</t>
  </si>
  <si>
    <t>ЦБ-00050252</t>
  </si>
  <si>
    <t>ЦБ-00050253</t>
  </si>
  <si>
    <t>ЦБ-00050254</t>
  </si>
  <si>
    <t>ЦБ-00050255</t>
  </si>
  <si>
    <t>ЦБ-00050256</t>
  </si>
  <si>
    <t>ЦБ-00050257</t>
  </si>
  <si>
    <t>ЦБ-00050258</t>
  </si>
  <si>
    <t>ЦБ-00050259</t>
  </si>
  <si>
    <t>ЦБ-00050260</t>
  </si>
  <si>
    <t>ЦБ-00050261</t>
  </si>
  <si>
    <t>ЦБ-00050262</t>
  </si>
  <si>
    <t>ЦБ-00050263</t>
  </si>
  <si>
    <t>ЦБ-00050264</t>
  </si>
  <si>
    <t>ЦБ-00050265</t>
  </si>
  <si>
    <t>ЦБ-00050266</t>
  </si>
  <si>
    <t>ЦБ-00050267</t>
  </si>
  <si>
    <t>ЦБ-00050268</t>
  </si>
  <si>
    <t>ЦБ-00050269</t>
  </si>
  <si>
    <t>ЦБ-00050270</t>
  </si>
  <si>
    <t>ЦБ-00050271</t>
  </si>
  <si>
    <t>ЦБ-00050272</t>
  </si>
  <si>
    <t>ЦБ-00050273</t>
  </si>
  <si>
    <t>ЦБ-00050274</t>
  </si>
  <si>
    <t>БО.РС-СТП-1.3</t>
  </si>
  <si>
    <t>ЦБ-00050275</t>
  </si>
  <si>
    <t>БО.РС-СТП-1.4</t>
  </si>
  <si>
    <t>ЦБ-00050276</t>
  </si>
  <si>
    <t>БО.РС-СТП-1.5</t>
  </si>
  <si>
    <t>ЦБ-00050277</t>
  </si>
  <si>
    <t>ЦБ-00050278</t>
  </si>
  <si>
    <t>ЦБ-00050279</t>
  </si>
  <si>
    <t>ЦБ-00050280</t>
  </si>
  <si>
    <t>ЦБ-00050281</t>
  </si>
  <si>
    <t>ЦБ-00050282</t>
  </si>
  <si>
    <t>ЦБ-00050310</t>
  </si>
  <si>
    <t>ЦБ-00050311</t>
  </si>
  <si>
    <t>ЦБ-00050312</t>
  </si>
  <si>
    <t>ЦБ-00050313</t>
  </si>
  <si>
    <t>ЦБ-00050314</t>
  </si>
  <si>
    <t>ЦБ-00050315</t>
  </si>
  <si>
    <t>ЦБ-00050316</t>
  </si>
  <si>
    <t>ЦБ-00050317</t>
  </si>
  <si>
    <t>ЦБ-00050318</t>
  </si>
  <si>
    <t>ЦБ-00050319</t>
  </si>
  <si>
    <t>ЦБ-00050320</t>
  </si>
  <si>
    <t>ЦБ-00050321</t>
  </si>
  <si>
    <t>ЦБ-00050322</t>
  </si>
  <si>
    <t>ЦБ-00050323</t>
  </si>
  <si>
    <t>ЦБ-00050324</t>
  </si>
  <si>
    <t>ЦБ-00050325</t>
  </si>
  <si>
    <t>ЦБ-00050326</t>
  </si>
  <si>
    <t>ЦБ-00050327</t>
  </si>
  <si>
    <t>ЦБ-00050328</t>
  </si>
  <si>
    <t>ЦБ-00055606</t>
  </si>
  <si>
    <t>ЦБ-00055611</t>
  </si>
  <si>
    <t>ЦБ-00055616</t>
  </si>
  <si>
    <t>ЦБ-00055621</t>
  </si>
  <si>
    <t>ЦБ-00055626</t>
  </si>
  <si>
    <t>ЦБ-00055631</t>
  </si>
  <si>
    <t>ЦБ-00055636</t>
  </si>
  <si>
    <t>ЦБ-00055641</t>
  </si>
  <si>
    <t>Б.ССРР-4.7</t>
  </si>
  <si>
    <t>Б.ССРР-5.7</t>
  </si>
  <si>
    <t>Б.ССРР-4.8</t>
  </si>
  <si>
    <t>Б.ССРР-5.8</t>
  </si>
  <si>
    <t>Б.ССРР-6.8</t>
  </si>
  <si>
    <t>Б.ССРР-5.9</t>
  </si>
  <si>
    <t>Б.ССРР-6.9</t>
  </si>
  <si>
    <t>ЦБ-00066766</t>
  </si>
  <si>
    <t>ЦБ-00066769</t>
  </si>
  <si>
    <t>ЦБ-00066829</t>
  </si>
  <si>
    <t>ЦБ-00066835</t>
  </si>
  <si>
    <t>ЦБ-00066840</t>
  </si>
  <si>
    <t>Б.ШК-1 Т</t>
  </si>
  <si>
    <t>ЦБ-00067980</t>
  </si>
  <si>
    <t>Б.ШК-2 Т</t>
  </si>
  <si>
    <t>ЦБ-00067981</t>
  </si>
  <si>
    <t>Б.ШК-3 Т</t>
  </si>
  <si>
    <t>ЦБ-00067982</t>
  </si>
  <si>
    <t>Б.ШК-4 Т</t>
  </si>
  <si>
    <t>ЦБ-00067983</t>
  </si>
  <si>
    <t>БА.РС-СШК-1.1 Т</t>
  </si>
  <si>
    <t>ЦБ-00068506</t>
  </si>
  <si>
    <t>БА.РС-СШК-1.2 Т</t>
  </si>
  <si>
    <t>ЦБ-00068507</t>
  </si>
  <si>
    <t>БА.РС-СШК-1.3 Т</t>
  </si>
  <si>
    <t>ЦБ-00068508</t>
  </si>
  <si>
    <t>БА.РС-СШК-1.4 Т</t>
  </si>
  <si>
    <t>ЦБ-00068509</t>
  </si>
  <si>
    <t>БА.РС-СШК-1.5 Т</t>
  </si>
  <si>
    <t>ЦБ-00068510</t>
  </si>
  <si>
    <t>БА.РС-СШК-2.1 Т</t>
  </si>
  <si>
    <t>ЦБ-00068511</t>
  </si>
  <si>
    <t>БА.РС-СШК-2.2 Т</t>
  </si>
  <si>
    <t>ЦБ-00068512</t>
  </si>
  <si>
    <t>БА.РС-СШК-2.3 Т</t>
  </si>
  <si>
    <t>ЦБ-00068513</t>
  </si>
  <si>
    <t>БА.РС-СШК-2.4 Т</t>
  </si>
  <si>
    <t>ЦБ-00068514</t>
  </si>
  <si>
    <t>БА.РС-СШК-2.5 Т</t>
  </si>
  <si>
    <t>ЦБ-00068515</t>
  </si>
  <si>
    <t>БА.РС-СШК-3.1 Т</t>
  </si>
  <si>
    <t>ЦБ-00068516</t>
  </si>
  <si>
    <t>БА.РС-СШК-3.2 Т</t>
  </si>
  <si>
    <t>ЦБ-00068517</t>
  </si>
  <si>
    <t>БА.РС-СШК-3.3 Т</t>
  </si>
  <si>
    <t>ЦБ-00068518</t>
  </si>
  <si>
    <t>БА.РС-СШК-3.4 Т</t>
  </si>
  <si>
    <t>ЦБ-00068519</t>
  </si>
  <si>
    <t>БА.РС-СШК-3.5 Т</t>
  </si>
  <si>
    <t>ЦБ-00068520</t>
  </si>
  <si>
    <t>БА.РС-СШК-4.1 Т</t>
  </si>
  <si>
    <t>ЦБ-00068521</t>
  </si>
  <si>
    <t>БА.РС-СШК-4.2 Т</t>
  </si>
  <si>
    <t>ЦБ-00068522</t>
  </si>
  <si>
    <t>БА.РС-СШК-4.3 Т</t>
  </si>
  <si>
    <t>ЦБ-00068523</t>
  </si>
  <si>
    <t>БА.РС-СШК-4.4 Т</t>
  </si>
  <si>
    <t>ЦБ-00068524</t>
  </si>
  <si>
    <t>БА.РС-СШК-4.5 Т</t>
  </si>
  <si>
    <t>ЦБ-00068525</t>
  </si>
  <si>
    <t>БП.РС-СШК-1.1 Т</t>
  </si>
  <si>
    <t>ЦБ-00069482</t>
  </si>
  <si>
    <t>БП.РС-СШК-1.2 Т</t>
  </si>
  <si>
    <t>ЦБ-00069483</t>
  </si>
  <si>
    <t>БП.РС-СШК-1.5 Т</t>
  </si>
  <si>
    <t>ЦБ-00069484</t>
  </si>
  <si>
    <t>БП.РС-СШК-2.1 Т</t>
  </si>
  <si>
    <t>ЦБ-00069485</t>
  </si>
  <si>
    <t>БП.РС-СШК-2.2 Т</t>
  </si>
  <si>
    <t>ЦБ-00069486</t>
  </si>
  <si>
    <t>БП.РС-СШК-2.3 Т</t>
  </si>
  <si>
    <t>ЦБ-00069487</t>
  </si>
  <si>
    <t>БП.РС-СШК-2.4 Т</t>
  </si>
  <si>
    <t>ЦБ-00069488</t>
  </si>
  <si>
    <t>БП.РС-СШК-2.5 Т</t>
  </si>
  <si>
    <t>ЦБ-00069489</t>
  </si>
  <si>
    <t>БП.РС-СШК-3.1 Т</t>
  </si>
  <si>
    <t>ЦБ-00069490</t>
  </si>
  <si>
    <t>БП.РС-СШК-3.2 Т</t>
  </si>
  <si>
    <t>ЦБ-00069491</t>
  </si>
  <si>
    <t>БП.РС-СШК-3.3 Т</t>
  </si>
  <si>
    <t>ЦБ-00069492</t>
  </si>
  <si>
    <t>БП.РС-СШК-3.4 Т</t>
  </si>
  <si>
    <t>ЦБ-00069493</t>
  </si>
  <si>
    <t>БП.РС-СШК-3.5 Т</t>
  </si>
  <si>
    <t>ЦБ-00069494</t>
  </si>
  <si>
    <t>БП.РС-СШК-4.1 Т</t>
  </si>
  <si>
    <t>ЦБ-00069495</t>
  </si>
  <si>
    <t>БП.РС-СШК-4.2 Т</t>
  </si>
  <si>
    <t>ЦБ-00069496</t>
  </si>
  <si>
    <t>БП.РС-СШК-4.3 Т</t>
  </si>
  <si>
    <t>ЦБ-00069497</t>
  </si>
  <si>
    <t>БП.РС-СШК-4.4 Т</t>
  </si>
  <si>
    <t>ЦБ-00069498</t>
  </si>
  <si>
    <t>БП.РС-СШК-4.5 Т</t>
  </si>
  <si>
    <t>ЦБ-00069499</t>
  </si>
  <si>
    <t>БП.РС-СШК-1.4 Т</t>
  </si>
  <si>
    <t>ЦБ-00069500</t>
  </si>
  <si>
    <t>БП.РС-СШК-1.3 Т</t>
  </si>
  <si>
    <t>ЦБ-00069501</t>
  </si>
  <si>
    <t>ЦБ-00055546</t>
  </si>
  <si>
    <t>ЦБ-00055549</t>
  </si>
  <si>
    <t>ЦБ-00055552</t>
  </si>
  <si>
    <t>ЦБ-00055555</t>
  </si>
  <si>
    <t>ЦБ-00055558</t>
  </si>
  <si>
    <t>ЦБ-00055561</t>
  </si>
  <si>
    <t>БП.КТП-60</t>
  </si>
  <si>
    <t>БП.КТ-140</t>
  </si>
  <si>
    <t>БП.КТ-160</t>
  </si>
  <si>
    <t>БП.СПР-1</t>
  </si>
  <si>
    <t>БП.СПР-2</t>
  </si>
  <si>
    <t>БП.СПР-3</t>
  </si>
  <si>
    <t>Проходной наборный элемент рабочей станции (проходная опора БП.ОСП-72, столешница, комплект траверс)</t>
  </si>
  <si>
    <t>Проходной наборный элемент рабочей станции (проходная опора БП.ОСП-147, две столешницы, два комплекта траверс)</t>
  </si>
  <si>
    <t>ЦБ-00006939</t>
  </si>
  <si>
    <t>ЦБ-00014890</t>
  </si>
  <si>
    <t>ЦБ-00014891</t>
  </si>
  <si>
    <t>ЦБ-00014892</t>
  </si>
  <si>
    <t>ЦБ-00014893</t>
  </si>
  <si>
    <t>ЦБ-00014894</t>
  </si>
  <si>
    <t>ЦБ-00014895</t>
  </si>
  <si>
    <t>ЦБ-00014896</t>
  </si>
  <si>
    <t>ЦБ-00014897</t>
  </si>
  <si>
    <t>БПП.ОСЗ-163К</t>
  </si>
  <si>
    <t>ЦБ-00069053</t>
  </si>
  <si>
    <t>ЦБ-00069054</t>
  </si>
  <si>
    <t>ЦБ-00069055</t>
  </si>
  <si>
    <t>ЦБ-00069056</t>
  </si>
  <si>
    <t>ЦБ-00069057</t>
  </si>
  <si>
    <t>ЦБ-00069058</t>
  </si>
  <si>
    <t>ЦБ-00069059</t>
  </si>
  <si>
    <t>ЦБ-00069060</t>
  </si>
  <si>
    <t>ЦБ-00069061</t>
  </si>
  <si>
    <t>ЦБ-00069062</t>
  </si>
  <si>
    <t>ЦБ-00069063</t>
  </si>
  <si>
    <t>ЦБ-00069064</t>
  </si>
  <si>
    <t>ЦБ-00069065</t>
  </si>
  <si>
    <t>ЦБ-00069066</t>
  </si>
  <si>
    <t>ЦБ-00069067</t>
  </si>
  <si>
    <t>ЦБ-00069068</t>
  </si>
  <si>
    <t>ЦБ-00069069</t>
  </si>
  <si>
    <t>ЦБ-00069070</t>
  </si>
  <si>
    <t>ЦБ-00069071</t>
  </si>
  <si>
    <t>ЦБ-00069072</t>
  </si>
  <si>
    <t>ЦБ-00073197</t>
  </si>
  <si>
    <t>БПП.ОГ-72Л</t>
  </si>
  <si>
    <t>БПП.ОГ-72Пр</t>
  </si>
  <si>
    <t>Б.ШК-4 Т 1/5</t>
  </si>
  <si>
    <t>Топ, Дно, Горизонт</t>
  </si>
  <si>
    <t xml:space="preserve">2332*410*1098 </t>
  </si>
  <si>
    <t>Б.ШК-4 Т 2/5</t>
  </si>
  <si>
    <t>Каркас</t>
  </si>
  <si>
    <t>Б.ШК-4 Т 3/5</t>
  </si>
  <si>
    <t>Задняя стенка</t>
  </si>
  <si>
    <t>Б.ШК-4 Т 4/5</t>
  </si>
  <si>
    <t>Двери</t>
  </si>
  <si>
    <t>Б.ШК-4 Т 5/5</t>
  </si>
  <si>
    <t>Фурнитура</t>
  </si>
  <si>
    <t>ЦБ-00043045</t>
  </si>
  <si>
    <t>ЦБ-00043046</t>
  </si>
  <si>
    <t>ЦБ-00047524</t>
  </si>
  <si>
    <t>ЦБ-00067912</t>
  </si>
  <si>
    <t>ЦБ-00067913</t>
  </si>
  <si>
    <t>ЦБ-00067914</t>
  </si>
  <si>
    <t>ЦБ-00067915</t>
  </si>
  <si>
    <t>ЦБ-00123868</t>
  </si>
  <si>
    <t>Размеры Ш*Г*В, (мм)</t>
  </si>
  <si>
    <t>Цена, (руб.)</t>
  </si>
  <si>
    <r>
      <t>Металлокаркас:</t>
    </r>
    <r>
      <rPr>
        <sz val="11"/>
        <color indexed="8"/>
        <rFont val="Calibri"/>
        <family val="2"/>
        <charset val="204"/>
      </rPr>
      <t xml:space="preserve"> П-образные опоры - труба с сечением 60*30 мм, траверсы - труба 40*20 мм.</t>
    </r>
  </si>
  <si>
    <r>
      <t>Цвет металла:</t>
    </r>
    <r>
      <rPr>
        <sz val="11"/>
        <color indexed="8"/>
        <rFont val="Calibri"/>
        <family val="2"/>
        <charset val="204"/>
      </rPr>
      <t xml:space="preserve"> Черный, Белый, Антрацит, Серый, Латте, Капучино.</t>
    </r>
  </si>
  <si>
    <t xml:space="preserve">По покраске изделий из металла (от 10 шт) в любой цвет по RAL, обратитесь к вашему менеджеру. </t>
  </si>
  <si>
    <r>
      <t xml:space="preserve">ЛДСП: </t>
    </r>
    <r>
      <rPr>
        <sz val="11"/>
        <color indexed="8"/>
        <rFont val="Calibri"/>
        <family val="2"/>
        <charset val="204"/>
      </rPr>
      <t>толщина 18 мм и 22 мм, цвета: Белый, Акация Лорка, Вяз Благородный, Венге Цаво, Дуб Наварра.</t>
    </r>
  </si>
  <si>
    <t>Просим обратить внимание, что расстояние между столешницей и опорой уменьшено до 10 мм за счет использования нового вида траверс и изменения высоты опор. Просим быть внимательными при дозакупке продукции данной серии.</t>
  </si>
  <si>
    <r>
      <t xml:space="preserve">Металлокаркас: </t>
    </r>
    <r>
      <rPr>
        <sz val="12"/>
        <color indexed="8"/>
        <rFont val="Calibri"/>
        <family val="2"/>
        <charset val="204"/>
      </rPr>
      <t>О-образные опоры - труба с сечением 60*30 мм, траверсы - труба 40*20 мм.</t>
    </r>
  </si>
  <si>
    <r>
      <t xml:space="preserve">Цвет металла: </t>
    </r>
    <r>
      <rPr>
        <sz val="12"/>
        <color indexed="8"/>
        <rFont val="Calibri"/>
        <family val="2"/>
        <charset val="204"/>
      </rPr>
      <t>Черный, Белый, Антрацит, Серый, Латте, Капучино.</t>
    </r>
  </si>
  <si>
    <t xml:space="preserve">По окраске изделий из металла (от 10 шт) в любой цвет по RAL, обратитесь к вашему менеджеру. </t>
  </si>
  <si>
    <r>
      <t xml:space="preserve">ЛДСП: </t>
    </r>
    <r>
      <rPr>
        <sz val="12"/>
        <color indexed="8"/>
        <rFont val="Calibri"/>
        <family val="2"/>
        <charset val="204"/>
      </rPr>
      <t>толщина 18 мм и 22 мм, цвета: Белый, Акация Лорка, Вяз Благородный, Венге Цаво, Дуб Наварра.</t>
    </r>
  </si>
  <si>
    <r>
      <t xml:space="preserve">Металлокаркас: </t>
    </r>
    <r>
      <rPr>
        <sz val="11"/>
        <color indexed="8"/>
        <rFont val="Calibri"/>
        <family val="2"/>
        <charset val="204"/>
      </rPr>
      <t>А-образные опоры - труба с сечением 60*30 мм, траверсы - труба 40*20 мм.</t>
    </r>
  </si>
  <si>
    <r>
      <t xml:space="preserve">Цвет металла: </t>
    </r>
    <r>
      <rPr>
        <sz val="11"/>
        <color indexed="8"/>
        <rFont val="Calibri"/>
        <family val="2"/>
        <charset val="204"/>
      </rPr>
      <t>Черный, Белый, Антрацит, Серый, Латте, Капучино.</t>
    </r>
  </si>
  <si>
    <r>
      <t xml:space="preserve">ЛДСП: </t>
    </r>
    <r>
      <rPr>
        <sz val="11"/>
        <color indexed="8"/>
        <rFont val="Calibri"/>
        <family val="2"/>
        <charset val="204"/>
      </rPr>
      <t>толщина 18 мм и 22 мм, цвета: Белый, Акация Лорка, Ввяз Благородный, Венге Цаво, Дуб Наварра.</t>
    </r>
  </si>
  <si>
    <r>
      <rPr>
        <b/>
        <sz val="12"/>
        <color indexed="8"/>
        <rFont val="Calibri"/>
        <family val="2"/>
        <charset val="204"/>
      </rPr>
      <t>Кромка ПВХ</t>
    </r>
    <r>
      <rPr>
        <sz val="12"/>
        <color indexed="8"/>
        <rFont val="Calibri"/>
        <family val="2"/>
        <charset val="204"/>
      </rPr>
      <t xml:space="preserve"> толщиной 2 мм по перимеру.</t>
    </r>
  </si>
  <si>
    <t>ОПИСАНИЕ СЕРИИ:</t>
  </si>
  <si>
    <t>Квадратная опора - труба с сечением 100*100 мм.</t>
  </si>
  <si>
    <t>Круглая опора - труба диаметром 76 мм.</t>
  </si>
  <si>
    <t>Цвета металлокаркаса - Черный, Белый, Антрацит, Серый, Латте, Капучино.</t>
  </si>
  <si>
    <t>600*600*450</t>
  </si>
  <si>
    <t>900*900*750</t>
  </si>
  <si>
    <t>Возможно изготовление столешниц размерами от 600 мм до 1200 мм под заказ.</t>
  </si>
  <si>
    <r>
      <rPr>
        <b/>
        <sz val="11"/>
        <color indexed="8"/>
        <rFont val="Calibri"/>
        <family val="2"/>
        <charset val="204"/>
      </rPr>
      <t>ЛДСП:</t>
    </r>
    <r>
      <rPr>
        <sz val="11"/>
        <color indexed="8"/>
        <rFont val="Calibri"/>
        <family val="2"/>
        <charset val="204"/>
      </rPr>
      <t xml:space="preserve"> толщина 18 мм и 22 мм, цвета: Белый, Акация Лорка, Вяз Благородный, Венге Цаво, Дуб Наварра.</t>
    </r>
  </si>
  <si>
    <t>Экран для стола L1000 мм</t>
  </si>
  <si>
    <t>Экран для стола L1200 мм</t>
  </si>
  <si>
    <t>Экран для стола L1400 мм</t>
  </si>
  <si>
    <t>Экран для стола L1600 мм</t>
  </si>
  <si>
    <t>Экран для стола L1800 мм</t>
  </si>
  <si>
    <t>Экран боковой L600 мм</t>
  </si>
  <si>
    <t>Экран боковой L720 мм</t>
  </si>
  <si>
    <t>Экран боковой L900 мм</t>
  </si>
  <si>
    <t>Экран боковой L1200 мм</t>
  </si>
  <si>
    <t>Экран боковой L1235 мм</t>
  </si>
  <si>
    <t>Экран боковой L1475 мм</t>
  </si>
  <si>
    <t>Экран тканевый для стола L1000 мм</t>
  </si>
  <si>
    <t>Экран тканевый для стола L1200 мм</t>
  </si>
  <si>
    <t>Экран тканевый для стола L1400 мм</t>
  </si>
  <si>
    <t>Экран тканевый для стола L1600 мм</t>
  </si>
  <si>
    <t>Экран тканевый для стола L1800 мм</t>
  </si>
  <si>
    <t>Экран тканевый боковой L600 мм</t>
  </si>
  <si>
    <t>Экран тканевый боковой L720 мм</t>
  </si>
  <si>
    <t>Экран тканевый боковой L900 мм</t>
  </si>
  <si>
    <t>Экран тканевый боковой L1200 мм</t>
  </si>
  <si>
    <t>Экран тканевый боковой L1235 мм</t>
  </si>
  <si>
    <t>Экран тканевый боковой L1475 мм</t>
  </si>
  <si>
    <t>Царга для стола L1000 мм</t>
  </si>
  <si>
    <t>Царга для стола L1200 мм</t>
  </si>
  <si>
    <t>Царга для стола L1400 мм</t>
  </si>
  <si>
    <t>Царга для стола L1600 мм</t>
  </si>
  <si>
    <t>Царга для стола L1800 мм</t>
  </si>
  <si>
    <t>Кабель-канал узкий для стола L1000 мм</t>
  </si>
  <si>
    <t>Кабель-канал узкий для стола L1200 мм</t>
  </si>
  <si>
    <t>Кабель-канал узкий для стола L1400 мм</t>
  </si>
  <si>
    <t>Кабель-канал узкий для стола L1600 мм</t>
  </si>
  <si>
    <t>Кабель-канал узкий для стола L1800 мм</t>
  </si>
  <si>
    <t>Царга для стола L1000 мм (без держателя)</t>
  </si>
  <si>
    <t>Царга для стола L1200 мм (без держателя)</t>
  </si>
  <si>
    <t>Царга для стола L1400 мм (без держателя)</t>
  </si>
  <si>
    <t>Царга для стола L1600 мм (без держателя)</t>
  </si>
  <si>
    <t>Царга для стола L1800 мм (без держателя)</t>
  </si>
  <si>
    <t>Панель экрана бокового L600 мм</t>
  </si>
  <si>
    <t>Панель экрана бокового L720 мм</t>
  </si>
  <si>
    <t>Панель экрана бокового L900 мм</t>
  </si>
  <si>
    <t>Панель экрана бокового L1200 мм</t>
  </si>
  <si>
    <t>Панель экрана бокового L1235 мм</t>
  </si>
  <si>
    <t>Панель экрана бокового L1475 мм</t>
  </si>
  <si>
    <r>
      <rPr>
        <b/>
        <sz val="12"/>
        <color indexed="8"/>
        <rFont val="Calibri"/>
        <family val="2"/>
        <charset val="204"/>
      </rPr>
      <t>Столешница:</t>
    </r>
    <r>
      <rPr>
        <sz val="12"/>
        <color indexed="8"/>
        <rFont val="Calibri"/>
        <family val="2"/>
        <charset val="204"/>
      </rPr>
      <t xml:space="preserve"> ЛДСП толщиной 22/25 мм (производство Kronospan).</t>
    </r>
  </si>
  <si>
    <r>
      <rPr>
        <b/>
        <sz val="12"/>
        <color indexed="8"/>
        <rFont val="Calibri"/>
        <family val="2"/>
        <charset val="204"/>
      </rPr>
      <t>Цвета ЛДСП 25 мм</t>
    </r>
    <r>
      <rPr>
        <sz val="12"/>
        <color indexed="8"/>
        <rFont val="Calibri"/>
        <family val="2"/>
        <charset val="204"/>
      </rPr>
      <t xml:space="preserve"> (высота стола = 753/453 мм): Денвер Светлый, Дуб Аттик, Белый Бриллиант, Дуб Мали, Тиквуд Светлый.</t>
    </r>
  </si>
  <si>
    <t>Измененен: 18.06.2024</t>
  </si>
  <si>
    <t>БО.РС-СШК-1.1 Т</t>
  </si>
  <si>
    <t>БО.РС-СШК-1.2 Т</t>
  </si>
  <si>
    <t>БО.РС-СШК-1.3 Т</t>
  </si>
  <si>
    <t>БО.РС-СШК-1.4 Т</t>
  </si>
  <si>
    <t>БО.РС-СШК-1.5 Т</t>
  </si>
  <si>
    <t>БО.РС-СШК-2.1 Т</t>
  </si>
  <si>
    <t>БО.РС-СШК-2.2 Т</t>
  </si>
  <si>
    <t>БО.РС-СШК-2.3 Т</t>
  </si>
  <si>
    <t>БО.РС-СШК-2.4 Т</t>
  </si>
  <si>
    <t>БО.РС-СШК-2.5 Т</t>
  </si>
  <si>
    <t>БО.РС-СШК-3.1 Т</t>
  </si>
  <si>
    <t>БО.РС-СШК-3.2 Т</t>
  </si>
  <si>
    <t>БО.РС-СШК-3.3 Т</t>
  </si>
  <si>
    <t>БО.РС-СШК-3.4 Т</t>
  </si>
  <si>
    <t>БО.РС-СШК-3.5 Т</t>
  </si>
  <si>
    <t>БО.РС-СШК-4.1 Т</t>
  </si>
  <si>
    <t>БО.РС-СШК-4.2 Т</t>
  </si>
  <si>
    <t>БО.РС-СШК-4.3 Т</t>
  </si>
  <si>
    <t>БО.РС-СШК-4.4 Т</t>
  </si>
  <si>
    <t>БО.РС-СШК-4.5 Т</t>
  </si>
  <si>
    <t>Измененен: 09.09.2024</t>
  </si>
  <si>
    <t>Б.ТЭКР-1</t>
  </si>
  <si>
    <t>Б.ТЭКР-2</t>
  </si>
  <si>
    <t>Б.ТЭКР-3</t>
  </si>
  <si>
    <t>Б.ТЭКР-4</t>
  </si>
  <si>
    <t>Б.ТЭКР-5</t>
  </si>
  <si>
    <t>Б.ТЭКР-60</t>
  </si>
  <si>
    <t>Б.ТЭКР-72</t>
  </si>
  <si>
    <t>Б.ТЭКР-90</t>
  </si>
  <si>
    <t>Б.ТЭКР-120</t>
  </si>
  <si>
    <t>Б.ТЭКР-123</t>
  </si>
  <si>
    <t>Б.ТЭКР-147</t>
  </si>
  <si>
    <t>192012, Санкт-Петербург</t>
  </si>
  <si>
    <t xml:space="preserve">Караваевская ул.,д.23 </t>
  </si>
  <si>
    <t>Телефон: +79219512771,+79633000797</t>
  </si>
  <si>
    <t>E-mail: fortunakomforta@yandex.ru</t>
  </si>
  <si>
    <t>WWW.fortunakomforta.ru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</si>
</sst>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\ _₽"/>
  </numFmts>
  <fonts count="32" x14ac:knownFonts="1">
    <font>
      <sz val="10"/>
      <name val="Arial"/>
      <family val="2"/>
      <charset val="204"/>
    </font>
    <font>
      <sz val="10"/>
      <name val="Arial Cyr"/>
      <charset val="204"/>
    </font>
    <font>
      <sz val="8"/>
      <name val="Arial"/>
      <family val="2"/>
    </font>
    <font>
      <b/>
      <sz val="12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sz val="12"/>
      <color indexed="8"/>
      <name val="Calibri"/>
      <family val="2"/>
      <charset val="204"/>
    </font>
    <font>
      <b/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b/>
      <sz val="12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26"/>
      <name val="Calibri"/>
      <family val="2"/>
      <charset val="204"/>
      <scheme val="minor"/>
    </font>
    <font>
      <sz val="22"/>
      <name val="Calibri"/>
      <family val="2"/>
      <charset val="204"/>
      <scheme val="minor"/>
    </font>
    <font>
      <b/>
      <sz val="12"/>
      <color indexed="8"/>
      <name val="Calibri"/>
      <family val="2"/>
      <charset val="204"/>
      <scheme val="minor"/>
    </font>
    <font>
      <sz val="12"/>
      <color indexed="8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  <font>
      <b/>
      <sz val="13"/>
      <name val="Calibri"/>
      <family val="2"/>
      <charset val="204"/>
      <scheme val="minor"/>
    </font>
    <font>
      <sz val="13"/>
      <color theme="1"/>
      <name val="Calibri"/>
      <family val="2"/>
      <charset val="204"/>
      <scheme val="minor"/>
    </font>
    <font>
      <sz val="13"/>
      <name val="Calibri"/>
      <family val="2"/>
      <charset val="204"/>
      <scheme val="minor"/>
    </font>
    <font>
      <sz val="8"/>
      <color indexed="8"/>
      <name val="Calibri"/>
      <family val="2"/>
      <charset val="204"/>
      <scheme val="minor"/>
    </font>
    <font>
      <b/>
      <sz val="14"/>
      <color indexed="8"/>
      <name val="Calibri"/>
      <family val="2"/>
      <charset val="204"/>
      <scheme val="minor"/>
    </font>
    <font>
      <b/>
      <sz val="11"/>
      <color rgb="FFFF0000"/>
      <name val="Calibri"/>
      <family val="2"/>
      <charset val="204"/>
      <scheme val="minor"/>
    </font>
    <font>
      <b/>
      <sz val="12"/>
      <color rgb="FFFF0000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sz val="8"/>
      <color indexed="8"/>
      <name val="Arial"/>
      <family val="2"/>
    </font>
    <font>
      <b/>
      <i/>
      <sz val="11"/>
      <name val="Arial"/>
      <family val="2"/>
      <charset val="204"/>
    </font>
    <font>
      <u/>
      <sz val="10"/>
      <color indexed="12"/>
      <name val="Arial Cyr"/>
      <charset val="204"/>
    </font>
    <font>
      <u/>
      <sz val="12"/>
      <color indexed="12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6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/>
      <diagonal/>
    </border>
    <border>
      <left style="thin">
        <color indexed="8"/>
      </left>
      <right style="thin">
        <color indexed="8"/>
      </right>
      <top style="medium">
        <color indexed="64"/>
      </top>
      <bottom/>
      <diagonal/>
    </border>
    <border>
      <left style="thin">
        <color indexed="8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26"/>
      </left>
      <right style="thin">
        <color indexed="26"/>
      </right>
      <top style="thin">
        <color indexed="26"/>
      </top>
      <bottom style="thin">
        <color indexed="26"/>
      </bottom>
      <diagonal/>
    </border>
  </borders>
  <cellStyleXfs count="4">
    <xf numFmtId="0" fontId="0" fillId="0" borderId="0"/>
    <xf numFmtId="0" fontId="1" fillId="0" borderId="0"/>
    <xf numFmtId="0" fontId="2" fillId="0" borderId="0"/>
    <xf numFmtId="0" fontId="30" fillId="0" borderId="0" applyNumberFormat="0" applyFill="0" applyBorder="0" applyAlignment="0" applyProtection="0">
      <alignment vertical="top"/>
      <protection locked="0"/>
    </xf>
  </cellStyleXfs>
  <cellXfs count="495">
    <xf numFmtId="0" fontId="0" fillId="0" borderId="0" xfId="0"/>
    <xf numFmtId="0" fontId="9" fillId="0" borderId="1" xfId="0" applyFont="1" applyFill="1" applyBorder="1" applyAlignment="1">
      <alignment horizontal="left" vertical="center"/>
    </xf>
    <xf numFmtId="0" fontId="10" fillId="0" borderId="2" xfId="0" applyFont="1" applyFill="1" applyBorder="1" applyAlignment="1">
      <alignment horizontal="center" vertical="center"/>
    </xf>
    <xf numFmtId="0" fontId="10" fillId="0" borderId="3" xfId="0" applyFont="1" applyFill="1" applyBorder="1" applyAlignment="1">
      <alignment horizontal="center" vertical="center"/>
    </xf>
    <xf numFmtId="0" fontId="9" fillId="0" borderId="0" xfId="0" applyFont="1" applyFill="1" applyAlignment="1">
      <alignment vertical="top"/>
    </xf>
    <xf numFmtId="0" fontId="10" fillId="0" borderId="0" xfId="0" applyFont="1" applyFill="1" applyAlignment="1">
      <alignment vertical="top"/>
    </xf>
    <xf numFmtId="0" fontId="10" fillId="0" borderId="0" xfId="0" applyFont="1" applyFill="1" applyAlignment="1">
      <alignment horizontal="center" vertical="top"/>
    </xf>
    <xf numFmtId="1" fontId="10" fillId="0" borderId="0" xfId="0" applyNumberFormat="1" applyFont="1" applyFill="1" applyAlignment="1">
      <alignment vertical="top"/>
    </xf>
    <xf numFmtId="0" fontId="11" fillId="0" borderId="0" xfId="0" applyFont="1" applyFill="1" applyAlignment="1">
      <alignment horizontal="center" vertical="center"/>
    </xf>
    <xf numFmtId="0" fontId="10" fillId="0" borderId="0" xfId="0" applyFont="1" applyFill="1" applyBorder="1" applyAlignment="1">
      <alignment vertical="top"/>
    </xf>
    <xf numFmtId="0" fontId="9" fillId="0" borderId="4" xfId="0" applyFont="1" applyFill="1" applyBorder="1" applyAlignment="1">
      <alignment horizontal="center" vertical="center"/>
    </xf>
    <xf numFmtId="0" fontId="10" fillId="0" borderId="5" xfId="0" applyFont="1" applyFill="1" applyBorder="1" applyAlignment="1">
      <alignment vertical="top"/>
    </xf>
    <xf numFmtId="0" fontId="10" fillId="0" borderId="6" xfId="0" applyFont="1" applyFill="1" applyBorder="1" applyAlignment="1">
      <alignment vertical="top"/>
    </xf>
    <xf numFmtId="0" fontId="9" fillId="0" borderId="0" xfId="0" applyFont="1" applyFill="1" applyAlignment="1">
      <alignment horizontal="center" vertical="top"/>
    </xf>
    <xf numFmtId="1" fontId="12" fillId="0" borderId="7" xfId="0" applyNumberFormat="1" applyFont="1" applyFill="1" applyBorder="1" applyAlignment="1">
      <alignment horizontal="center" vertical="center" wrapText="1"/>
    </xf>
    <xf numFmtId="0" fontId="11" fillId="0" borderId="8" xfId="0" applyFont="1" applyFill="1" applyBorder="1" applyAlignment="1">
      <alignment horizontal="left" vertical="center" wrapText="1"/>
    </xf>
    <xf numFmtId="1" fontId="11" fillId="0" borderId="8" xfId="0" applyNumberFormat="1" applyFont="1" applyFill="1" applyBorder="1" applyAlignment="1">
      <alignment horizontal="center" vertical="center" wrapText="1"/>
    </xf>
    <xf numFmtId="0" fontId="11" fillId="0" borderId="8" xfId="0" applyFont="1" applyFill="1" applyBorder="1" applyAlignment="1">
      <alignment vertical="center"/>
    </xf>
    <xf numFmtId="0" fontId="13" fillId="0" borderId="8" xfId="0" applyFont="1" applyFill="1" applyBorder="1" applyAlignment="1">
      <alignment horizontal="center" vertical="center" wrapText="1"/>
    </xf>
    <xf numFmtId="0" fontId="13" fillId="0" borderId="8" xfId="0" applyFont="1" applyFill="1" applyBorder="1" applyAlignment="1">
      <alignment horizontal="center" vertical="center"/>
    </xf>
    <xf numFmtId="0" fontId="11" fillId="0" borderId="8" xfId="0" applyFont="1" applyFill="1" applyBorder="1" applyAlignment="1">
      <alignment horizontal="center" vertical="center"/>
    </xf>
    <xf numFmtId="0" fontId="13" fillId="0" borderId="8" xfId="0" applyFont="1" applyFill="1" applyBorder="1" applyAlignment="1">
      <alignment horizontal="left" vertical="center" wrapText="1"/>
    </xf>
    <xf numFmtId="0" fontId="10" fillId="0" borderId="7" xfId="0" applyFont="1" applyFill="1" applyBorder="1" applyAlignment="1">
      <alignment vertical="top"/>
    </xf>
    <xf numFmtId="1" fontId="12" fillId="0" borderId="1" xfId="0" applyNumberFormat="1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left" vertical="center" wrapText="1"/>
    </xf>
    <xf numFmtId="1" fontId="11" fillId="0" borderId="2" xfId="0" applyNumberFormat="1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vertical="center"/>
    </xf>
    <xf numFmtId="0" fontId="10" fillId="0" borderId="1" xfId="0" applyFont="1" applyFill="1" applyBorder="1" applyAlignment="1">
      <alignment vertical="top"/>
    </xf>
    <xf numFmtId="0" fontId="11" fillId="0" borderId="2" xfId="0" applyFont="1" applyFill="1" applyBorder="1" applyAlignment="1">
      <alignment horizontal="center" vertical="center"/>
    </xf>
    <xf numFmtId="1" fontId="12" fillId="0" borderId="9" xfId="0" applyNumberFormat="1" applyFont="1" applyFill="1" applyBorder="1" applyAlignment="1">
      <alignment horizontal="center" vertical="center" wrapText="1"/>
    </xf>
    <xf numFmtId="0" fontId="11" fillId="0" borderId="10" xfId="0" applyFont="1" applyFill="1" applyBorder="1" applyAlignment="1">
      <alignment horizontal="left" vertical="center" wrapText="1"/>
    </xf>
    <xf numFmtId="1" fontId="11" fillId="0" borderId="10" xfId="0" applyNumberFormat="1" applyFont="1" applyFill="1" applyBorder="1" applyAlignment="1">
      <alignment horizontal="center" vertical="center" wrapText="1"/>
    </xf>
    <xf numFmtId="0" fontId="10" fillId="0" borderId="9" xfId="0" applyFont="1" applyFill="1" applyBorder="1" applyAlignment="1">
      <alignment vertical="top"/>
    </xf>
    <xf numFmtId="0" fontId="11" fillId="0" borderId="10" xfId="0" applyFont="1" applyFill="1" applyBorder="1" applyAlignment="1">
      <alignment horizontal="center" vertical="center"/>
    </xf>
    <xf numFmtId="0" fontId="10" fillId="0" borderId="11" xfId="0" applyFont="1" applyFill="1" applyBorder="1" applyAlignment="1">
      <alignment vertical="top"/>
    </xf>
    <xf numFmtId="0" fontId="11" fillId="0" borderId="12" xfId="0" applyFont="1" applyFill="1" applyBorder="1" applyAlignment="1">
      <alignment horizontal="center" vertical="center"/>
    </xf>
    <xf numFmtId="1" fontId="12" fillId="0" borderId="7" xfId="0" applyNumberFormat="1" applyFont="1" applyFill="1" applyBorder="1" applyAlignment="1">
      <alignment horizontal="center" vertical="center"/>
    </xf>
    <xf numFmtId="1" fontId="11" fillId="0" borderId="8" xfId="0" applyNumberFormat="1" applyFont="1" applyFill="1" applyBorder="1" applyAlignment="1">
      <alignment horizontal="center" vertical="center"/>
    </xf>
    <xf numFmtId="0" fontId="10" fillId="0" borderId="13" xfId="0" applyFont="1" applyFill="1" applyBorder="1" applyAlignment="1">
      <alignment vertical="top"/>
    </xf>
    <xf numFmtId="1" fontId="11" fillId="0" borderId="2" xfId="0" applyNumberFormat="1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1" fontId="12" fillId="0" borderId="1" xfId="0" applyNumberFormat="1" applyFont="1" applyFill="1" applyBorder="1" applyAlignment="1">
      <alignment horizontal="center" vertical="center"/>
    </xf>
    <xf numFmtId="1" fontId="12" fillId="0" borderId="9" xfId="0" applyNumberFormat="1" applyFont="1" applyFill="1" applyBorder="1" applyAlignment="1">
      <alignment horizontal="center" vertical="center"/>
    </xf>
    <xf numFmtId="0" fontId="12" fillId="0" borderId="7" xfId="0" applyFont="1" applyFill="1" applyBorder="1" applyAlignment="1">
      <alignment horizontal="center" vertical="center"/>
    </xf>
    <xf numFmtId="0" fontId="12" fillId="0" borderId="9" xfId="0" applyFont="1" applyFill="1" applyBorder="1" applyAlignment="1">
      <alignment horizontal="center" vertical="center"/>
    </xf>
    <xf numFmtId="0" fontId="11" fillId="0" borderId="8" xfId="0" applyFont="1" applyFill="1" applyBorder="1" applyAlignment="1">
      <alignment vertical="center" wrapText="1"/>
    </xf>
    <xf numFmtId="10" fontId="10" fillId="0" borderId="0" xfId="0" applyNumberFormat="1" applyFont="1" applyFill="1" applyBorder="1" applyAlignment="1">
      <alignment vertical="top"/>
    </xf>
    <xf numFmtId="0" fontId="11" fillId="0" borderId="2" xfId="0" applyFont="1" applyFill="1" applyBorder="1" applyAlignment="1">
      <alignment vertical="center" wrapText="1"/>
    </xf>
    <xf numFmtId="0" fontId="11" fillId="0" borderId="10" xfId="0" applyFont="1" applyFill="1" applyBorder="1" applyAlignment="1">
      <alignment vertical="center" wrapText="1"/>
    </xf>
    <xf numFmtId="10" fontId="10" fillId="0" borderId="2" xfId="0" applyNumberFormat="1" applyFont="1" applyFill="1" applyBorder="1" applyAlignment="1">
      <alignment vertical="top"/>
    </xf>
    <xf numFmtId="10" fontId="10" fillId="0" borderId="2" xfId="0" applyNumberFormat="1" applyFont="1" applyFill="1" applyBorder="1" applyAlignment="1">
      <alignment horizontal="center" vertical="top"/>
    </xf>
    <xf numFmtId="0" fontId="10" fillId="0" borderId="2" xfId="0" applyFont="1" applyFill="1" applyBorder="1" applyAlignment="1">
      <alignment vertical="top"/>
    </xf>
    <xf numFmtId="0" fontId="12" fillId="0" borderId="11" xfId="0" applyFont="1" applyFill="1" applyBorder="1" applyAlignment="1">
      <alignment horizontal="center" vertical="center"/>
    </xf>
    <xf numFmtId="0" fontId="10" fillId="0" borderId="14" xfId="0" applyFont="1" applyFill="1" applyBorder="1" applyAlignment="1">
      <alignment vertical="top"/>
    </xf>
    <xf numFmtId="0" fontId="10" fillId="0" borderId="15" xfId="0" applyFont="1" applyFill="1" applyBorder="1" applyAlignment="1">
      <alignment vertical="top"/>
    </xf>
    <xf numFmtId="0" fontId="10" fillId="0" borderId="16" xfId="0" applyFont="1" applyFill="1" applyBorder="1" applyAlignment="1">
      <alignment vertical="top"/>
    </xf>
    <xf numFmtId="0" fontId="10" fillId="0" borderId="17" xfId="0" applyFont="1" applyFill="1" applyBorder="1" applyAlignment="1">
      <alignment vertical="top"/>
    </xf>
    <xf numFmtId="1" fontId="10" fillId="0" borderId="7" xfId="0" applyNumberFormat="1" applyFont="1" applyFill="1" applyBorder="1" applyAlignment="1">
      <alignment vertical="top"/>
    </xf>
    <xf numFmtId="1" fontId="10" fillId="0" borderId="1" xfId="0" applyNumberFormat="1" applyFont="1" applyFill="1" applyBorder="1" applyAlignment="1">
      <alignment vertical="top"/>
    </xf>
    <xf numFmtId="1" fontId="10" fillId="0" borderId="9" xfId="0" applyNumberFormat="1" applyFont="1" applyFill="1" applyBorder="1" applyAlignment="1">
      <alignment vertical="top"/>
    </xf>
    <xf numFmtId="0" fontId="13" fillId="0" borderId="2" xfId="0" applyFont="1" applyFill="1" applyBorder="1" applyAlignment="1">
      <alignment horizontal="left" vertical="center" wrapText="1"/>
    </xf>
    <xf numFmtId="0" fontId="13" fillId="0" borderId="2" xfId="0" applyFont="1" applyFill="1" applyBorder="1" applyAlignment="1">
      <alignment horizontal="center" vertical="center"/>
    </xf>
    <xf numFmtId="0" fontId="13" fillId="0" borderId="10" xfId="0" applyFont="1" applyFill="1" applyBorder="1" applyAlignment="1">
      <alignment horizontal="left" vertical="center" wrapText="1"/>
    </xf>
    <xf numFmtId="0" fontId="13" fillId="0" borderId="10" xfId="0" applyFont="1" applyFill="1" applyBorder="1" applyAlignment="1">
      <alignment horizontal="center" vertical="center"/>
    </xf>
    <xf numFmtId="1" fontId="10" fillId="0" borderId="13" xfId="0" applyNumberFormat="1" applyFont="1" applyFill="1" applyBorder="1" applyAlignment="1">
      <alignment vertical="top"/>
    </xf>
    <xf numFmtId="0" fontId="10" fillId="0" borderId="18" xfId="0" applyFont="1" applyFill="1" applyBorder="1" applyAlignment="1">
      <alignment vertical="top"/>
    </xf>
    <xf numFmtId="0" fontId="10" fillId="0" borderId="19" xfId="0" applyFont="1" applyFill="1" applyBorder="1" applyAlignment="1">
      <alignment vertical="top"/>
    </xf>
    <xf numFmtId="0" fontId="10" fillId="0" borderId="20" xfId="0" applyFont="1" applyFill="1" applyBorder="1" applyAlignment="1">
      <alignment vertical="top"/>
    </xf>
    <xf numFmtId="1" fontId="12" fillId="0" borderId="11" xfId="0" applyNumberFormat="1" applyFont="1" applyFill="1" applyBorder="1" applyAlignment="1">
      <alignment horizontal="center" vertical="center" wrapText="1"/>
    </xf>
    <xf numFmtId="0" fontId="13" fillId="0" borderId="12" xfId="0" applyFont="1" applyFill="1" applyBorder="1" applyAlignment="1">
      <alignment horizontal="left" vertical="center" wrapText="1"/>
    </xf>
    <xf numFmtId="0" fontId="13" fillId="0" borderId="12" xfId="0" applyFont="1" applyFill="1" applyBorder="1" applyAlignment="1">
      <alignment horizontal="center" vertical="center"/>
    </xf>
    <xf numFmtId="0" fontId="12" fillId="0" borderId="21" xfId="0" applyFont="1" applyFill="1" applyBorder="1" applyAlignment="1">
      <alignment horizontal="center" vertical="center"/>
    </xf>
    <xf numFmtId="0" fontId="11" fillId="0" borderId="12" xfId="0" applyFont="1" applyFill="1" applyBorder="1" applyAlignment="1">
      <alignment vertical="center" wrapText="1"/>
    </xf>
    <xf numFmtId="1" fontId="10" fillId="0" borderId="0" xfId="0" applyNumberFormat="1" applyFont="1" applyFill="1" applyBorder="1" applyAlignment="1">
      <alignment horizontal="center" vertical="center" wrapText="1"/>
    </xf>
    <xf numFmtId="0" fontId="10" fillId="0" borderId="22" xfId="0" applyFont="1" applyFill="1" applyBorder="1" applyAlignment="1">
      <alignment vertical="top"/>
    </xf>
    <xf numFmtId="0" fontId="10" fillId="0" borderId="23" xfId="0" applyFont="1" applyFill="1" applyBorder="1" applyAlignment="1">
      <alignment vertical="top"/>
    </xf>
    <xf numFmtId="1" fontId="12" fillId="0" borderId="11" xfId="0" applyNumberFormat="1" applyFont="1" applyFill="1" applyBorder="1" applyAlignment="1">
      <alignment horizontal="center" vertical="center"/>
    </xf>
    <xf numFmtId="10" fontId="10" fillId="0" borderId="0" xfId="0" applyNumberFormat="1" applyFont="1" applyFill="1" applyAlignment="1">
      <alignment vertical="top"/>
    </xf>
    <xf numFmtId="0" fontId="7" fillId="0" borderId="7" xfId="0" applyFont="1" applyFill="1" applyBorder="1" applyAlignment="1">
      <alignment horizontal="center" vertical="center" wrapText="1"/>
    </xf>
    <xf numFmtId="0" fontId="13" fillId="0" borderId="8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vertical="center" wrapText="1"/>
    </xf>
    <xf numFmtId="0" fontId="13" fillId="0" borderId="2" xfId="0" applyFont="1" applyFill="1" applyBorder="1" applyAlignment="1">
      <alignment horizontal="center" vertical="center" wrapText="1"/>
    </xf>
    <xf numFmtId="0" fontId="7" fillId="0" borderId="9" xfId="0" applyFont="1" applyFill="1" applyBorder="1" applyAlignment="1">
      <alignment horizontal="center" vertical="center" wrapText="1"/>
    </xf>
    <xf numFmtId="0" fontId="13" fillId="0" borderId="10" xfId="0" applyFont="1" applyFill="1" applyBorder="1" applyAlignment="1">
      <alignment vertical="center" wrapText="1"/>
    </xf>
    <xf numFmtId="0" fontId="13" fillId="0" borderId="10" xfId="0" applyFont="1" applyFill="1" applyBorder="1" applyAlignment="1">
      <alignment horizontal="center" vertical="center" wrapText="1"/>
    </xf>
    <xf numFmtId="0" fontId="9" fillId="0" borderId="24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/>
    </xf>
    <xf numFmtId="0" fontId="10" fillId="0" borderId="0" xfId="0" applyFont="1" applyFill="1" applyAlignment="1">
      <alignment horizontal="center" vertical="center"/>
    </xf>
    <xf numFmtId="0" fontId="10" fillId="0" borderId="0" xfId="0" applyFont="1" applyFill="1" applyAlignment="1">
      <alignment horizontal="right" vertical="center"/>
    </xf>
    <xf numFmtId="0" fontId="9" fillId="0" borderId="25" xfId="0" applyFont="1" applyFill="1" applyBorder="1" applyAlignment="1">
      <alignment horizontal="center" vertical="center"/>
    </xf>
    <xf numFmtId="1" fontId="9" fillId="0" borderId="7" xfId="0" applyNumberFormat="1" applyFont="1" applyFill="1" applyBorder="1" applyAlignment="1">
      <alignment horizontal="center" vertical="center" wrapText="1"/>
    </xf>
    <xf numFmtId="0" fontId="10" fillId="0" borderId="8" xfId="0" applyFont="1" applyFill="1" applyBorder="1" applyAlignment="1">
      <alignment horizontal="left" vertical="center" wrapText="1"/>
    </xf>
    <xf numFmtId="1" fontId="10" fillId="0" borderId="8" xfId="0" applyNumberFormat="1" applyFont="1" applyFill="1" applyBorder="1" applyAlignment="1">
      <alignment horizontal="center" vertical="center" wrapText="1"/>
    </xf>
    <xf numFmtId="0" fontId="10" fillId="0" borderId="8" xfId="0" applyFont="1" applyFill="1" applyBorder="1" applyAlignment="1">
      <alignment vertical="center"/>
    </xf>
    <xf numFmtId="0" fontId="10" fillId="0" borderId="26" xfId="0" applyFont="1" applyFill="1" applyBorder="1" applyAlignment="1">
      <alignment vertical="center"/>
    </xf>
    <xf numFmtId="0" fontId="10" fillId="0" borderId="0" xfId="0" applyFont="1" applyFill="1" applyBorder="1" applyAlignment="1">
      <alignment vertical="center"/>
    </xf>
    <xf numFmtId="1" fontId="10" fillId="0" borderId="7" xfId="0" applyNumberFormat="1" applyFont="1" applyFill="1" applyBorder="1" applyAlignment="1">
      <alignment horizontal="left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/>
    </xf>
    <xf numFmtId="0" fontId="10" fillId="0" borderId="8" xfId="0" applyFont="1" applyFill="1" applyBorder="1" applyAlignment="1">
      <alignment horizontal="center" vertical="center"/>
    </xf>
    <xf numFmtId="0" fontId="10" fillId="0" borderId="26" xfId="0" applyFont="1" applyFill="1" applyBorder="1" applyAlignment="1">
      <alignment horizontal="center" vertical="center"/>
    </xf>
    <xf numFmtId="1" fontId="10" fillId="0" borderId="0" xfId="0" applyNumberFormat="1" applyFont="1" applyFill="1" applyBorder="1" applyAlignment="1">
      <alignment horizontal="center" vertical="center"/>
    </xf>
    <xf numFmtId="0" fontId="7" fillId="0" borderId="8" xfId="0" applyFont="1" applyFill="1" applyBorder="1" applyAlignment="1">
      <alignment horizontal="left" vertical="center" wrapText="1"/>
    </xf>
    <xf numFmtId="0" fontId="10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right" vertical="center"/>
    </xf>
    <xf numFmtId="1" fontId="9" fillId="0" borderId="1" xfId="0" applyNumberFormat="1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left" vertical="center" wrapText="1"/>
    </xf>
    <xf numFmtId="1" fontId="10" fillId="0" borderId="2" xfId="0" applyNumberFormat="1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vertical="center"/>
    </xf>
    <xf numFmtId="0" fontId="10" fillId="0" borderId="27" xfId="0" applyFont="1" applyFill="1" applyBorder="1" applyAlignment="1">
      <alignment vertical="center"/>
    </xf>
    <xf numFmtId="0" fontId="10" fillId="0" borderId="27" xfId="0" applyFont="1" applyFill="1" applyBorder="1" applyAlignment="1">
      <alignment horizontal="center" vertical="center"/>
    </xf>
    <xf numFmtId="1" fontId="9" fillId="0" borderId="9" xfId="0" applyNumberFormat="1" applyFont="1" applyFill="1" applyBorder="1" applyAlignment="1">
      <alignment horizontal="center" vertical="center" wrapText="1"/>
    </xf>
    <xf numFmtId="0" fontId="10" fillId="0" borderId="10" xfId="0" applyFont="1" applyFill="1" applyBorder="1" applyAlignment="1">
      <alignment horizontal="left" vertical="center" wrapText="1"/>
    </xf>
    <xf numFmtId="1" fontId="10" fillId="0" borderId="10" xfId="0" applyNumberFormat="1" applyFont="1" applyFill="1" applyBorder="1" applyAlignment="1">
      <alignment horizontal="center" vertical="center" wrapText="1"/>
    </xf>
    <xf numFmtId="0" fontId="10" fillId="0" borderId="10" xfId="0" applyFont="1" applyFill="1" applyBorder="1" applyAlignment="1">
      <alignment vertical="center"/>
    </xf>
    <xf numFmtId="0" fontId="10" fillId="0" borderId="28" xfId="0" applyFont="1" applyFill="1" applyBorder="1" applyAlignment="1">
      <alignment vertical="center"/>
    </xf>
    <xf numFmtId="0" fontId="10" fillId="0" borderId="10" xfId="0" applyFont="1" applyFill="1" applyBorder="1" applyAlignment="1">
      <alignment horizontal="center" vertical="center"/>
    </xf>
    <xf numFmtId="0" fontId="10" fillId="0" borderId="28" xfId="0" applyFont="1" applyFill="1" applyBorder="1" applyAlignment="1">
      <alignment horizontal="center" vertical="center"/>
    </xf>
    <xf numFmtId="0" fontId="10" fillId="0" borderId="12" xfId="0" applyFont="1" applyFill="1" applyBorder="1" applyAlignment="1">
      <alignment horizontal="center" vertical="center"/>
    </xf>
    <xf numFmtId="0" fontId="10" fillId="0" borderId="29" xfId="0" applyFont="1" applyFill="1" applyBorder="1" applyAlignment="1">
      <alignment horizontal="center" vertical="center"/>
    </xf>
    <xf numFmtId="0" fontId="10" fillId="0" borderId="30" xfId="0" applyFont="1" applyFill="1" applyBorder="1" applyAlignment="1">
      <alignment horizontal="center" vertical="center"/>
    </xf>
    <xf numFmtId="1" fontId="9" fillId="0" borderId="7" xfId="0" applyNumberFormat="1" applyFont="1" applyFill="1" applyBorder="1" applyAlignment="1">
      <alignment horizontal="center" vertical="center"/>
    </xf>
    <xf numFmtId="1" fontId="10" fillId="0" borderId="8" xfId="0" applyNumberFormat="1" applyFont="1" applyFill="1" applyBorder="1" applyAlignment="1">
      <alignment horizontal="center" vertical="center"/>
    </xf>
    <xf numFmtId="0" fontId="10" fillId="0" borderId="31" xfId="0" applyFont="1" applyFill="1" applyBorder="1" applyAlignment="1">
      <alignment horizontal="center" vertical="center"/>
    </xf>
    <xf numFmtId="0" fontId="10" fillId="0" borderId="32" xfId="0" applyFont="1" applyFill="1" applyBorder="1" applyAlignment="1">
      <alignment horizontal="center" vertical="center"/>
    </xf>
    <xf numFmtId="0" fontId="10" fillId="0" borderId="33" xfId="0" applyFont="1" applyFill="1" applyBorder="1" applyAlignment="1">
      <alignment horizontal="center" vertical="center"/>
    </xf>
    <xf numFmtId="1" fontId="10" fillId="0" borderId="2" xfId="0" applyNumberFormat="1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1" fontId="10" fillId="0" borderId="10" xfId="0" applyNumberFormat="1" applyFont="1" applyFill="1" applyBorder="1" applyAlignment="1">
      <alignment horizontal="center" vertical="center"/>
    </xf>
    <xf numFmtId="1" fontId="9" fillId="0" borderId="1" xfId="0" applyNumberFormat="1" applyFont="1" applyFill="1" applyBorder="1" applyAlignment="1">
      <alignment horizontal="center" vertical="center"/>
    </xf>
    <xf numFmtId="1" fontId="9" fillId="0" borderId="9" xfId="0" applyNumberFormat="1" applyFont="1" applyFill="1" applyBorder="1" applyAlignment="1">
      <alignment horizontal="center" vertical="center"/>
    </xf>
    <xf numFmtId="0" fontId="9" fillId="0" borderId="7" xfId="0" applyFont="1" applyFill="1" applyBorder="1" applyAlignment="1">
      <alignment horizontal="center" vertical="center"/>
    </xf>
    <xf numFmtId="0" fontId="9" fillId="0" borderId="9" xfId="0" applyFont="1" applyFill="1" applyBorder="1" applyAlignment="1">
      <alignment horizontal="center" vertical="center"/>
    </xf>
    <xf numFmtId="0" fontId="10" fillId="0" borderId="31" xfId="0" applyFont="1" applyFill="1" applyBorder="1" applyAlignment="1">
      <alignment horizontal="left" vertical="center" wrapText="1"/>
    </xf>
    <xf numFmtId="0" fontId="10" fillId="0" borderId="3" xfId="0" applyFont="1" applyFill="1" applyBorder="1" applyAlignment="1">
      <alignment horizontal="left" vertical="center" wrapText="1"/>
    </xf>
    <xf numFmtId="0" fontId="10" fillId="0" borderId="8" xfId="0" applyFont="1" applyFill="1" applyBorder="1" applyAlignment="1">
      <alignment vertical="center" wrapText="1"/>
    </xf>
    <xf numFmtId="0" fontId="10" fillId="0" borderId="31" xfId="0" applyFont="1" applyFill="1" applyBorder="1" applyAlignment="1">
      <alignment vertical="center" wrapText="1"/>
    </xf>
    <xf numFmtId="0" fontId="10" fillId="0" borderId="15" xfId="0" applyFont="1" applyFill="1" applyBorder="1" applyAlignment="1">
      <alignment vertical="center"/>
    </xf>
    <xf numFmtId="0" fontId="10" fillId="0" borderId="0" xfId="0" applyFont="1" applyFill="1"/>
    <xf numFmtId="0" fontId="10" fillId="0" borderId="2" xfId="0" applyFont="1" applyFill="1" applyBorder="1" applyAlignment="1">
      <alignment vertical="center" wrapText="1"/>
    </xf>
    <xf numFmtId="0" fontId="10" fillId="0" borderId="10" xfId="0" applyFont="1" applyFill="1" applyBorder="1" applyAlignment="1">
      <alignment vertical="center" wrapText="1"/>
    </xf>
    <xf numFmtId="0" fontId="10" fillId="0" borderId="31" xfId="0" applyFont="1" applyFill="1" applyBorder="1" applyAlignment="1">
      <alignment horizontal="left" vertical="center"/>
    </xf>
    <xf numFmtId="0" fontId="9" fillId="0" borderId="11" xfId="0" applyFont="1" applyFill="1" applyBorder="1" applyAlignment="1">
      <alignment horizontal="center" vertical="center"/>
    </xf>
    <xf numFmtId="0" fontId="10" fillId="0" borderId="10" xfId="0" applyFont="1" applyFill="1" applyBorder="1" applyAlignment="1">
      <alignment vertical="top"/>
    </xf>
    <xf numFmtId="0" fontId="10" fillId="0" borderId="8" xfId="0" applyFont="1" applyFill="1" applyBorder="1" applyAlignment="1">
      <alignment vertical="top"/>
    </xf>
    <xf numFmtId="0" fontId="10" fillId="0" borderId="8" xfId="0" applyFont="1" applyFill="1" applyBorder="1" applyAlignment="1">
      <alignment horizontal="left" vertical="center"/>
    </xf>
    <xf numFmtId="0" fontId="10" fillId="0" borderId="3" xfId="0" applyFont="1" applyFill="1" applyBorder="1" applyAlignment="1">
      <alignment vertical="center" wrapText="1"/>
    </xf>
    <xf numFmtId="0" fontId="10" fillId="0" borderId="7" xfId="0" applyFont="1" applyFill="1" applyBorder="1" applyAlignment="1">
      <alignment horizontal="left" vertical="center"/>
    </xf>
    <xf numFmtId="0" fontId="10" fillId="0" borderId="8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left" vertical="center"/>
    </xf>
    <xf numFmtId="0" fontId="10" fillId="0" borderId="2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left" vertical="center"/>
    </xf>
    <xf numFmtId="0" fontId="7" fillId="0" borderId="2" xfId="0" applyFont="1" applyFill="1" applyBorder="1" applyAlignment="1">
      <alignment horizontal="left" vertical="center" wrapText="1"/>
    </xf>
    <xf numFmtId="0" fontId="7" fillId="0" borderId="2" xfId="0" applyFont="1" applyFill="1" applyBorder="1" applyAlignment="1">
      <alignment horizontal="center" vertical="center"/>
    </xf>
    <xf numFmtId="0" fontId="7" fillId="0" borderId="10" xfId="0" applyFont="1" applyFill="1" applyBorder="1" applyAlignment="1">
      <alignment horizontal="left" vertical="center" wrapText="1"/>
    </xf>
    <xf numFmtId="0" fontId="7" fillId="0" borderId="10" xfId="0" applyFont="1" applyFill="1" applyBorder="1" applyAlignment="1">
      <alignment horizontal="center" vertical="center"/>
    </xf>
    <xf numFmtId="0" fontId="10" fillId="0" borderId="22" xfId="0" applyFont="1" applyFill="1" applyBorder="1" applyAlignment="1">
      <alignment horizontal="center" vertical="center"/>
    </xf>
    <xf numFmtId="1" fontId="10" fillId="0" borderId="26" xfId="0" applyNumberFormat="1" applyFont="1" applyFill="1" applyBorder="1" applyAlignment="1">
      <alignment horizontal="center" vertical="center"/>
    </xf>
    <xf numFmtId="0" fontId="10" fillId="0" borderId="16" xfId="0" applyFont="1" applyFill="1" applyBorder="1" applyAlignment="1">
      <alignment horizontal="center" vertical="center"/>
    </xf>
    <xf numFmtId="0" fontId="10" fillId="0" borderId="23" xfId="0" applyFont="1" applyFill="1" applyBorder="1" applyAlignment="1">
      <alignment horizontal="center" vertical="center"/>
    </xf>
    <xf numFmtId="0" fontId="10" fillId="0" borderId="14" xfId="0" applyFont="1" applyFill="1" applyBorder="1" applyAlignment="1">
      <alignment horizontal="center" vertical="center"/>
    </xf>
    <xf numFmtId="0" fontId="10" fillId="0" borderId="25" xfId="0" applyFont="1" applyFill="1" applyBorder="1" applyAlignment="1">
      <alignment horizontal="center" vertical="center"/>
    </xf>
    <xf numFmtId="0" fontId="10" fillId="0" borderId="17" xfId="0" applyFont="1" applyFill="1" applyBorder="1" applyAlignment="1">
      <alignment horizontal="center" vertical="center"/>
    </xf>
    <xf numFmtId="0" fontId="10" fillId="0" borderId="8" xfId="0" applyFont="1" applyFill="1" applyBorder="1" applyAlignment="1">
      <alignment horizontal="right" vertical="center"/>
    </xf>
    <xf numFmtId="0" fontId="10" fillId="0" borderId="2" xfId="0" applyFont="1" applyFill="1" applyBorder="1" applyAlignment="1">
      <alignment horizontal="right" vertical="center"/>
    </xf>
    <xf numFmtId="0" fontId="10" fillId="0" borderId="10" xfId="0" applyFont="1" applyFill="1" applyBorder="1" applyAlignment="1">
      <alignment horizontal="right" vertical="center"/>
    </xf>
    <xf numFmtId="1" fontId="9" fillId="0" borderId="11" xfId="0" applyNumberFormat="1" applyFont="1" applyFill="1" applyBorder="1" applyAlignment="1">
      <alignment horizontal="center" vertical="center" wrapText="1"/>
    </xf>
    <xf numFmtId="0" fontId="7" fillId="0" borderId="12" xfId="0" applyFont="1" applyFill="1" applyBorder="1" applyAlignment="1">
      <alignment horizontal="left" vertical="center" wrapText="1"/>
    </xf>
    <xf numFmtId="0" fontId="7" fillId="0" borderId="12" xfId="0" applyFont="1" applyFill="1" applyBorder="1" applyAlignment="1">
      <alignment horizontal="center" vertical="center"/>
    </xf>
    <xf numFmtId="0" fontId="10" fillId="0" borderId="29" xfId="0" applyFont="1" applyFill="1" applyBorder="1" applyAlignment="1">
      <alignment vertical="center"/>
    </xf>
    <xf numFmtId="1" fontId="9" fillId="0" borderId="13" xfId="0" applyNumberFormat="1" applyFont="1" applyFill="1" applyBorder="1" applyAlignment="1">
      <alignment horizontal="center" vertical="center" wrapText="1"/>
    </xf>
    <xf numFmtId="0" fontId="7" fillId="0" borderId="31" xfId="0" applyFont="1" applyFill="1" applyBorder="1" applyAlignment="1">
      <alignment horizontal="left" vertical="center" wrapText="1"/>
    </xf>
    <xf numFmtId="0" fontId="7" fillId="0" borderId="31" xfId="0" applyFont="1" applyFill="1" applyBorder="1" applyAlignment="1">
      <alignment horizontal="center" vertical="center"/>
    </xf>
    <xf numFmtId="0" fontId="10" fillId="0" borderId="31" xfId="0" applyFont="1" applyFill="1" applyBorder="1" applyAlignment="1">
      <alignment vertical="top"/>
    </xf>
    <xf numFmtId="0" fontId="10" fillId="0" borderId="32" xfId="0" applyFont="1" applyFill="1" applyBorder="1" applyAlignment="1">
      <alignment vertical="center"/>
    </xf>
    <xf numFmtId="2" fontId="10" fillId="0" borderId="8" xfId="1" applyNumberFormat="1" applyFont="1" applyFill="1" applyBorder="1" applyAlignment="1">
      <alignment horizontal="left" vertical="center" wrapText="1"/>
    </xf>
    <xf numFmtId="2" fontId="10" fillId="0" borderId="8" xfId="1" applyNumberFormat="1" applyFont="1" applyFill="1" applyBorder="1" applyAlignment="1">
      <alignment horizontal="center" vertical="center" wrapText="1"/>
    </xf>
    <xf numFmtId="0" fontId="10" fillId="0" borderId="34" xfId="0" applyFont="1" applyFill="1" applyBorder="1" applyAlignment="1">
      <alignment vertical="center"/>
    </xf>
    <xf numFmtId="2" fontId="10" fillId="0" borderId="2" xfId="1" applyNumberFormat="1" applyFont="1" applyFill="1" applyBorder="1" applyAlignment="1">
      <alignment horizontal="left" vertical="center" wrapText="1"/>
    </xf>
    <xf numFmtId="2" fontId="10" fillId="0" borderId="2" xfId="1" applyNumberFormat="1" applyFont="1" applyFill="1" applyBorder="1" applyAlignment="1">
      <alignment horizontal="center" vertical="center" wrapText="1"/>
    </xf>
    <xf numFmtId="2" fontId="10" fillId="0" borderId="10" xfId="1" applyNumberFormat="1" applyFont="1" applyFill="1" applyBorder="1" applyAlignment="1">
      <alignment horizontal="left" vertical="center" wrapText="1"/>
    </xf>
    <xf numFmtId="2" fontId="10" fillId="0" borderId="10" xfId="1" applyNumberFormat="1" applyFont="1" applyFill="1" applyBorder="1" applyAlignment="1">
      <alignment horizontal="center" vertical="center" wrapText="1"/>
    </xf>
    <xf numFmtId="0" fontId="10" fillId="0" borderId="35" xfId="0" applyFont="1" applyFill="1" applyBorder="1" applyAlignment="1">
      <alignment vertical="center"/>
    </xf>
    <xf numFmtId="0" fontId="10" fillId="0" borderId="36" xfId="0" applyFont="1" applyFill="1" applyBorder="1" applyAlignment="1">
      <alignment vertical="center"/>
    </xf>
    <xf numFmtId="0" fontId="10" fillId="0" borderId="37" xfId="0" applyFont="1" applyFill="1" applyBorder="1" applyAlignment="1">
      <alignment vertical="center"/>
    </xf>
    <xf numFmtId="1" fontId="9" fillId="0" borderId="21" xfId="0" applyNumberFormat="1" applyFont="1" applyFill="1" applyBorder="1" applyAlignment="1">
      <alignment horizontal="center" vertical="center" wrapText="1"/>
    </xf>
    <xf numFmtId="0" fontId="7" fillId="0" borderId="38" xfId="0" applyFont="1" applyFill="1" applyBorder="1" applyAlignment="1">
      <alignment horizontal="left" vertical="center" wrapText="1"/>
    </xf>
    <xf numFmtId="0" fontId="7" fillId="0" borderId="38" xfId="0" applyFont="1" applyFill="1" applyBorder="1" applyAlignment="1">
      <alignment horizontal="center" vertical="center"/>
    </xf>
    <xf numFmtId="0" fontId="10" fillId="0" borderId="39" xfId="0" applyFont="1" applyFill="1" applyBorder="1" applyAlignment="1">
      <alignment vertical="center"/>
    </xf>
    <xf numFmtId="0" fontId="10" fillId="0" borderId="40" xfId="0" applyFont="1" applyFill="1" applyBorder="1" applyAlignment="1">
      <alignment vertical="center"/>
    </xf>
    <xf numFmtId="0" fontId="10" fillId="0" borderId="41" xfId="2" applyNumberFormat="1" applyFont="1" applyFill="1" applyBorder="1" applyAlignment="1">
      <alignment vertical="top" wrapText="1"/>
    </xf>
    <xf numFmtId="0" fontId="9" fillId="0" borderId="42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left" vertical="center" wrapText="1"/>
    </xf>
    <xf numFmtId="0" fontId="7" fillId="0" borderId="3" xfId="0" applyFont="1" applyFill="1" applyBorder="1" applyAlignment="1">
      <alignment horizontal="center" vertical="center"/>
    </xf>
    <xf numFmtId="0" fontId="10" fillId="0" borderId="43" xfId="0" applyFont="1" applyFill="1" applyBorder="1" applyAlignment="1">
      <alignment vertical="center"/>
    </xf>
    <xf numFmtId="0" fontId="10" fillId="0" borderId="44" xfId="0" applyFont="1" applyFill="1" applyBorder="1" applyAlignment="1">
      <alignment vertical="center"/>
    </xf>
    <xf numFmtId="0" fontId="9" fillId="0" borderId="21" xfId="0" applyFont="1" applyFill="1" applyBorder="1" applyAlignment="1">
      <alignment horizontal="center" vertical="center"/>
    </xf>
    <xf numFmtId="0" fontId="10" fillId="0" borderId="38" xfId="0" applyFont="1" applyFill="1" applyBorder="1" applyAlignment="1">
      <alignment horizontal="center" vertical="center"/>
    </xf>
    <xf numFmtId="0" fontId="10" fillId="0" borderId="45" xfId="0" applyFont="1" applyFill="1" applyBorder="1" applyAlignment="1">
      <alignment vertical="center"/>
    </xf>
    <xf numFmtId="1" fontId="9" fillId="0" borderId="42" xfId="0" applyNumberFormat="1" applyFont="1" applyFill="1" applyBorder="1" applyAlignment="1">
      <alignment horizontal="center" vertical="center"/>
    </xf>
    <xf numFmtId="0" fontId="10" fillId="0" borderId="12" xfId="0" applyFont="1" applyFill="1" applyBorder="1" applyAlignment="1">
      <alignment vertical="center" wrapText="1"/>
    </xf>
    <xf numFmtId="1" fontId="9" fillId="0" borderId="0" xfId="0" applyNumberFormat="1" applyFont="1" applyFill="1" applyBorder="1" applyAlignment="1">
      <alignment horizontal="center" vertical="center" wrapText="1"/>
    </xf>
    <xf numFmtId="1" fontId="9" fillId="0" borderId="0" xfId="0" applyNumberFormat="1" applyFont="1" applyFill="1" applyBorder="1" applyAlignment="1">
      <alignment horizontal="center" vertical="center"/>
    </xf>
    <xf numFmtId="0" fontId="9" fillId="0" borderId="26" xfId="0" applyFont="1" applyFill="1" applyBorder="1" applyAlignment="1">
      <alignment horizontal="center" vertical="center"/>
    </xf>
    <xf numFmtId="0" fontId="9" fillId="0" borderId="27" xfId="0" applyFont="1" applyFill="1" applyBorder="1" applyAlignment="1">
      <alignment horizontal="center" vertical="center"/>
    </xf>
    <xf numFmtId="0" fontId="10" fillId="0" borderId="12" xfId="0" applyFont="1" applyFill="1" applyBorder="1" applyAlignment="1">
      <alignment vertical="top"/>
    </xf>
    <xf numFmtId="0" fontId="9" fillId="0" borderId="29" xfId="0" applyFont="1" applyFill="1" applyBorder="1" applyAlignment="1">
      <alignment horizontal="center" vertical="center"/>
    </xf>
    <xf numFmtId="0" fontId="9" fillId="0" borderId="28" xfId="0" applyFont="1" applyFill="1" applyBorder="1" applyAlignment="1">
      <alignment horizontal="center" vertical="center"/>
    </xf>
    <xf numFmtId="1" fontId="9" fillId="0" borderId="46" xfId="0" applyNumberFormat="1" applyFont="1" applyFill="1" applyBorder="1" applyAlignment="1">
      <alignment horizontal="center" vertical="center" wrapText="1"/>
    </xf>
    <xf numFmtId="0" fontId="7" fillId="0" borderId="33" xfId="0" applyFont="1" applyFill="1" applyBorder="1" applyAlignment="1">
      <alignment horizontal="left" vertical="center" wrapText="1"/>
    </xf>
    <xf numFmtId="0" fontId="7" fillId="0" borderId="33" xfId="0" applyFont="1" applyFill="1" applyBorder="1" applyAlignment="1">
      <alignment horizontal="center" vertical="center"/>
    </xf>
    <xf numFmtId="0" fontId="10" fillId="0" borderId="33" xfId="0" applyFont="1" applyFill="1" applyBorder="1" applyAlignment="1">
      <alignment vertical="top"/>
    </xf>
    <xf numFmtId="0" fontId="9" fillId="0" borderId="47" xfId="0" applyFont="1" applyFill="1" applyBorder="1" applyAlignment="1">
      <alignment horizontal="center" vertical="center"/>
    </xf>
    <xf numFmtId="1" fontId="9" fillId="0" borderId="11" xfId="0" applyNumberFormat="1" applyFont="1" applyFill="1" applyBorder="1" applyAlignment="1">
      <alignment horizontal="center" vertical="center"/>
    </xf>
    <xf numFmtId="0" fontId="10" fillId="0" borderId="12" xfId="0" applyFont="1" applyFill="1" applyBorder="1" applyAlignment="1">
      <alignment horizontal="right" vertical="center"/>
    </xf>
    <xf numFmtId="0" fontId="9" fillId="0" borderId="13" xfId="0" applyFont="1" applyFill="1" applyBorder="1" applyAlignment="1">
      <alignment horizontal="center" vertical="center"/>
    </xf>
    <xf numFmtId="0" fontId="9" fillId="0" borderId="32" xfId="0" applyFont="1" applyFill="1" applyBorder="1" applyAlignment="1">
      <alignment horizontal="center" vertical="center"/>
    </xf>
    <xf numFmtId="0" fontId="10" fillId="0" borderId="33" xfId="0" applyFont="1" applyFill="1" applyBorder="1" applyAlignment="1">
      <alignment horizontal="center" vertical="top"/>
    </xf>
    <xf numFmtId="0" fontId="10" fillId="0" borderId="2" xfId="0" applyFont="1" applyFill="1" applyBorder="1" applyAlignment="1">
      <alignment horizontal="center" vertical="top"/>
    </xf>
    <xf numFmtId="0" fontId="10" fillId="0" borderId="12" xfId="0" applyFont="1" applyFill="1" applyBorder="1" applyAlignment="1">
      <alignment vertical="center"/>
    </xf>
    <xf numFmtId="0" fontId="10" fillId="0" borderId="12" xfId="0" applyFont="1" applyFill="1" applyBorder="1" applyAlignment="1">
      <alignment horizontal="center" vertical="top"/>
    </xf>
    <xf numFmtId="0" fontId="7" fillId="0" borderId="8" xfId="0" applyFont="1" applyFill="1" applyBorder="1" applyAlignment="1">
      <alignment vertical="center" wrapText="1"/>
    </xf>
    <xf numFmtId="0" fontId="7" fillId="0" borderId="2" xfId="0" applyFont="1" applyFill="1" applyBorder="1" applyAlignment="1">
      <alignment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vertical="center" wrapText="1"/>
    </xf>
    <xf numFmtId="0" fontId="7" fillId="0" borderId="10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left" vertical="top"/>
    </xf>
    <xf numFmtId="0" fontId="10" fillId="0" borderId="3" xfId="0" applyFont="1" applyFill="1" applyBorder="1" applyAlignment="1">
      <alignment horizontal="left" vertical="top"/>
    </xf>
    <xf numFmtId="0" fontId="10" fillId="0" borderId="0" xfId="0" applyFont="1" applyAlignment="1">
      <alignment horizontal="center" vertical="center"/>
    </xf>
    <xf numFmtId="0" fontId="10" fillId="0" borderId="0" xfId="0" applyFont="1" applyAlignment="1">
      <alignment vertical="center" wrapText="1"/>
    </xf>
    <xf numFmtId="0" fontId="10" fillId="0" borderId="0" xfId="0" applyFont="1" applyAlignment="1">
      <alignment vertical="top"/>
    </xf>
    <xf numFmtId="0" fontId="9" fillId="0" borderId="0" xfId="0" applyFont="1" applyAlignment="1">
      <alignment horizontal="right" vertical="top"/>
    </xf>
    <xf numFmtId="0" fontId="10" fillId="0" borderId="0" xfId="0" applyFont="1" applyAlignment="1">
      <alignment horizontal="center" vertical="top"/>
    </xf>
    <xf numFmtId="0" fontId="11" fillId="0" borderId="0" xfId="0" applyFont="1" applyAlignment="1">
      <alignment vertical="center" wrapText="1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vertical="top"/>
    </xf>
    <xf numFmtId="0" fontId="11" fillId="0" borderId="0" xfId="0" applyFont="1" applyAlignment="1">
      <alignment horizontal="right" vertical="top"/>
    </xf>
    <xf numFmtId="0" fontId="12" fillId="0" borderId="48" xfId="0" applyFont="1" applyFill="1" applyBorder="1" applyAlignment="1">
      <alignment horizontal="center" vertical="center"/>
    </xf>
    <xf numFmtId="0" fontId="12" fillId="0" borderId="49" xfId="0" applyFont="1" applyFill="1" applyBorder="1" applyAlignment="1">
      <alignment horizontal="center" vertical="center" wrapText="1"/>
    </xf>
    <xf numFmtId="0" fontId="12" fillId="0" borderId="49" xfId="0" applyFont="1" applyFill="1" applyBorder="1" applyAlignment="1">
      <alignment horizontal="center" vertical="center"/>
    </xf>
    <xf numFmtId="0" fontId="12" fillId="0" borderId="50" xfId="0" applyFont="1" applyFill="1" applyBorder="1" applyAlignment="1">
      <alignment horizontal="center" vertical="center"/>
    </xf>
    <xf numFmtId="0" fontId="11" fillId="0" borderId="12" xfId="0" applyFont="1" applyFill="1" applyBorder="1" applyAlignment="1">
      <alignment horizontal="left" vertical="center" wrapText="1"/>
    </xf>
    <xf numFmtId="1" fontId="11" fillId="0" borderId="12" xfId="0" applyNumberFormat="1" applyFont="1" applyFill="1" applyBorder="1" applyAlignment="1">
      <alignment horizontal="center" vertical="center" wrapText="1"/>
    </xf>
    <xf numFmtId="1" fontId="11" fillId="0" borderId="12" xfId="0" applyNumberFormat="1" applyFont="1" applyFill="1" applyBorder="1" applyAlignment="1">
      <alignment horizontal="center" vertical="center"/>
    </xf>
    <xf numFmtId="0" fontId="12" fillId="0" borderId="38" xfId="0" applyFont="1" applyFill="1" applyBorder="1" applyAlignment="1">
      <alignment horizontal="center" vertical="center" wrapText="1"/>
    </xf>
    <xf numFmtId="0" fontId="12" fillId="0" borderId="38" xfId="0" applyFont="1" applyFill="1" applyBorder="1" applyAlignment="1">
      <alignment horizontal="center" vertical="center"/>
    </xf>
    <xf numFmtId="0" fontId="10" fillId="0" borderId="0" xfId="0" applyFont="1" applyBorder="1" applyAlignment="1">
      <alignment vertical="top" wrapText="1"/>
    </xf>
    <xf numFmtId="0" fontId="14" fillId="0" borderId="0" xfId="0" applyFont="1" applyAlignment="1">
      <alignment vertical="top" wrapText="1"/>
    </xf>
    <xf numFmtId="0" fontId="15" fillId="0" borderId="0" xfId="0" applyFont="1" applyAlignment="1">
      <alignment horizontal="center" vertical="center"/>
    </xf>
    <xf numFmtId="0" fontId="10" fillId="0" borderId="0" xfId="0" applyFont="1" applyAlignment="1">
      <alignment horizontal="right" vertical="top"/>
    </xf>
    <xf numFmtId="0" fontId="9" fillId="0" borderId="48" xfId="0" applyFont="1" applyFill="1" applyBorder="1" applyAlignment="1">
      <alignment horizontal="center" vertical="center"/>
    </xf>
    <xf numFmtId="0" fontId="9" fillId="0" borderId="49" xfId="0" applyFont="1" applyFill="1" applyBorder="1" applyAlignment="1">
      <alignment horizontal="center" vertical="center" wrapText="1"/>
    </xf>
    <xf numFmtId="0" fontId="9" fillId="0" borderId="49" xfId="0" applyFont="1" applyFill="1" applyBorder="1" applyAlignment="1">
      <alignment horizontal="center" vertical="center"/>
    </xf>
    <xf numFmtId="0" fontId="10" fillId="0" borderId="8" xfId="0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/>
    </xf>
    <xf numFmtId="0" fontId="10" fillId="0" borderId="12" xfId="0" applyFont="1" applyFill="1" applyBorder="1" applyAlignment="1">
      <alignment horizontal="left" vertical="center" wrapText="1"/>
    </xf>
    <xf numFmtId="1" fontId="10" fillId="0" borderId="12" xfId="0" applyNumberFormat="1" applyFont="1" applyFill="1" applyBorder="1" applyAlignment="1">
      <alignment horizontal="center" vertical="center" wrapText="1"/>
    </xf>
    <xf numFmtId="0" fontId="10" fillId="0" borderId="12" xfId="0" applyFont="1" applyFill="1" applyBorder="1" applyAlignment="1">
      <alignment horizontal="center" vertical="center"/>
    </xf>
    <xf numFmtId="1" fontId="10" fillId="0" borderId="12" xfId="0" applyNumberFormat="1" applyFont="1" applyFill="1" applyBorder="1" applyAlignment="1">
      <alignment horizontal="center" vertical="center"/>
    </xf>
    <xf numFmtId="0" fontId="9" fillId="0" borderId="38" xfId="0" applyFont="1" applyFill="1" applyBorder="1" applyAlignment="1">
      <alignment horizontal="center" vertical="center" wrapText="1"/>
    </xf>
    <xf numFmtId="0" fontId="9" fillId="0" borderId="38" xfId="0" applyFont="1" applyFill="1" applyBorder="1" applyAlignment="1">
      <alignment horizontal="center" vertical="center"/>
    </xf>
    <xf numFmtId="0" fontId="10" fillId="0" borderId="10" xfId="0" applyFont="1" applyFill="1" applyBorder="1" applyAlignment="1">
      <alignment horizontal="center" vertical="center"/>
    </xf>
    <xf numFmtId="0" fontId="10" fillId="0" borderId="0" xfId="0" applyFont="1" applyAlignment="1">
      <alignment vertical="top" wrapText="1"/>
    </xf>
    <xf numFmtId="0" fontId="9" fillId="0" borderId="0" xfId="0" applyFont="1" applyAlignment="1">
      <alignment horizontal="left" vertical="center"/>
    </xf>
    <xf numFmtId="3" fontId="9" fillId="0" borderId="0" xfId="0" applyNumberFormat="1" applyFont="1" applyAlignment="1">
      <alignment horizontal="center" vertical="top"/>
    </xf>
    <xf numFmtId="3" fontId="10" fillId="0" borderId="0" xfId="0" applyNumberFormat="1" applyFont="1" applyAlignment="1">
      <alignment horizontal="center" vertical="top"/>
    </xf>
    <xf numFmtId="3" fontId="9" fillId="0" borderId="50" xfId="0" applyNumberFormat="1" applyFont="1" applyFill="1" applyBorder="1" applyAlignment="1">
      <alignment horizontal="center" vertical="center"/>
    </xf>
    <xf numFmtId="3" fontId="9" fillId="0" borderId="26" xfId="0" applyNumberFormat="1" applyFont="1" applyFill="1" applyBorder="1" applyAlignment="1">
      <alignment horizontal="center" vertical="center"/>
    </xf>
    <xf numFmtId="3" fontId="9" fillId="0" borderId="27" xfId="0" applyNumberFormat="1" applyFont="1" applyFill="1" applyBorder="1" applyAlignment="1">
      <alignment horizontal="center" vertical="center"/>
    </xf>
    <xf numFmtId="3" fontId="9" fillId="0" borderId="29" xfId="0" applyNumberFormat="1" applyFont="1" applyFill="1" applyBorder="1" applyAlignment="1">
      <alignment horizontal="center" vertical="center"/>
    </xf>
    <xf numFmtId="3" fontId="9" fillId="0" borderId="28" xfId="0" applyNumberFormat="1" applyFont="1" applyFill="1" applyBorder="1" applyAlignment="1">
      <alignment horizontal="center" vertical="center"/>
    </xf>
    <xf numFmtId="3" fontId="9" fillId="0" borderId="40" xfId="0" applyNumberFormat="1" applyFont="1" applyFill="1" applyBorder="1" applyAlignment="1">
      <alignment horizontal="center" vertical="center"/>
    </xf>
    <xf numFmtId="0" fontId="0" fillId="0" borderId="0" xfId="0" applyFont="1" applyProtection="1"/>
    <xf numFmtId="164" fontId="9" fillId="0" borderId="0" xfId="0" applyNumberFormat="1" applyFont="1" applyFill="1" applyAlignment="1" applyProtection="1">
      <alignment vertical="top"/>
    </xf>
    <xf numFmtId="164" fontId="9" fillId="0" borderId="0" xfId="0" applyNumberFormat="1" applyFont="1" applyFill="1" applyAlignment="1" applyProtection="1">
      <alignment horizontal="right" vertical="top"/>
    </xf>
    <xf numFmtId="0" fontId="0" fillId="0" borderId="0" xfId="0" applyFont="1" applyFill="1" applyAlignment="1" applyProtection="1">
      <alignment vertical="center"/>
    </xf>
    <xf numFmtId="0" fontId="0" fillId="0" borderId="0" xfId="0" applyFill="1" applyProtection="1"/>
    <xf numFmtId="14" fontId="9" fillId="0" borderId="0" xfId="0" applyNumberFormat="1" applyFont="1" applyFill="1" applyAlignment="1" applyProtection="1">
      <alignment horizontal="right" vertical="top"/>
    </xf>
    <xf numFmtId="0" fontId="12" fillId="0" borderId="0" xfId="0" applyFont="1" applyFill="1" applyAlignment="1">
      <alignment horizontal="left" vertical="center"/>
    </xf>
    <xf numFmtId="0" fontId="11" fillId="0" borderId="0" xfId="0" applyFont="1" applyFill="1" applyAlignment="1">
      <alignment vertical="center" wrapText="1"/>
    </xf>
    <xf numFmtId="0" fontId="11" fillId="0" borderId="0" xfId="0" applyFont="1" applyFill="1" applyAlignment="1">
      <alignment vertical="top"/>
    </xf>
    <xf numFmtId="3" fontId="11" fillId="0" borderId="0" xfId="0" applyNumberFormat="1" applyFont="1" applyAlignment="1">
      <alignment horizontal="center" vertical="top"/>
    </xf>
    <xf numFmtId="3" fontId="12" fillId="0" borderId="50" xfId="0" applyNumberFormat="1" applyFont="1" applyFill="1" applyBorder="1" applyAlignment="1">
      <alignment horizontal="center" vertical="center"/>
    </xf>
    <xf numFmtId="3" fontId="12" fillId="0" borderId="26" xfId="0" applyNumberFormat="1" applyFont="1" applyFill="1" applyBorder="1" applyAlignment="1">
      <alignment horizontal="center" vertical="center"/>
    </xf>
    <xf numFmtId="3" fontId="12" fillId="0" borderId="27" xfId="0" applyNumberFormat="1" applyFont="1" applyFill="1" applyBorder="1" applyAlignment="1">
      <alignment horizontal="center" vertical="center"/>
    </xf>
    <xf numFmtId="3" fontId="12" fillId="0" borderId="29" xfId="0" applyNumberFormat="1" applyFont="1" applyFill="1" applyBorder="1" applyAlignment="1">
      <alignment horizontal="center" vertical="center"/>
    </xf>
    <xf numFmtId="3" fontId="12" fillId="0" borderId="28" xfId="0" applyNumberFormat="1" applyFont="1" applyFill="1" applyBorder="1" applyAlignment="1">
      <alignment horizontal="center" vertical="center"/>
    </xf>
    <xf numFmtId="3" fontId="12" fillId="0" borderId="40" xfId="0" applyNumberFormat="1" applyFont="1" applyFill="1" applyBorder="1" applyAlignment="1">
      <alignment horizontal="center" vertical="center"/>
    </xf>
    <xf numFmtId="3" fontId="11" fillId="0" borderId="0" xfId="0" applyNumberFormat="1" applyFont="1" applyFill="1" applyAlignment="1">
      <alignment horizontal="center" vertical="top"/>
    </xf>
    <xf numFmtId="0" fontId="9" fillId="0" borderId="21" xfId="0" applyFont="1" applyBorder="1" applyAlignment="1">
      <alignment horizontal="center" vertical="center"/>
    </xf>
    <xf numFmtId="0" fontId="9" fillId="0" borderId="38" xfId="0" applyFont="1" applyBorder="1" applyAlignment="1">
      <alignment horizontal="center" vertical="center" wrapText="1"/>
    </xf>
    <xf numFmtId="0" fontId="9" fillId="0" borderId="38" xfId="0" applyFont="1" applyBorder="1" applyAlignment="1">
      <alignment horizontal="center" vertical="center"/>
    </xf>
    <xf numFmtId="1" fontId="9" fillId="0" borderId="7" xfId="0" applyNumberFormat="1" applyFont="1" applyBorder="1" applyAlignment="1">
      <alignment horizontal="center" vertical="center" wrapText="1"/>
    </xf>
    <xf numFmtId="0" fontId="7" fillId="0" borderId="8" xfId="0" applyFont="1" applyBorder="1" applyAlignment="1">
      <alignment horizontal="left" vertical="center" wrapText="1"/>
    </xf>
    <xf numFmtId="0" fontId="7" fillId="0" borderId="8" xfId="0" applyFont="1" applyBorder="1" applyAlignment="1">
      <alignment horizontal="center" vertical="center"/>
    </xf>
    <xf numFmtId="1" fontId="9" fillId="0" borderId="1" xfId="0" applyNumberFormat="1" applyFont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center" vertical="center"/>
    </xf>
    <xf numFmtId="1" fontId="9" fillId="0" borderId="9" xfId="0" applyNumberFormat="1" applyFont="1" applyBorder="1" applyAlignment="1">
      <alignment horizontal="center" vertical="center" wrapText="1"/>
    </xf>
    <xf numFmtId="0" fontId="7" fillId="0" borderId="10" xfId="0" applyFont="1" applyBorder="1" applyAlignment="1">
      <alignment horizontal="left" vertical="center" wrapText="1"/>
    </xf>
    <xf numFmtId="0" fontId="7" fillId="0" borderId="10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7" fillId="0" borderId="12" xfId="0" applyFont="1" applyBorder="1" applyAlignment="1">
      <alignment horizontal="left" vertical="center" wrapText="1"/>
    </xf>
    <xf numFmtId="0" fontId="7" fillId="0" borderId="12" xfId="0" applyFont="1" applyBorder="1" applyAlignment="1">
      <alignment horizontal="center" vertical="center"/>
    </xf>
    <xf numFmtId="0" fontId="10" fillId="0" borderId="8" xfId="0" applyFont="1" applyBorder="1" applyAlignment="1">
      <alignment vertical="center" wrapText="1"/>
    </xf>
    <xf numFmtId="0" fontId="10" fillId="0" borderId="2" xfId="0" applyFont="1" applyBorder="1" applyAlignment="1">
      <alignment vertical="center" wrapText="1"/>
    </xf>
    <xf numFmtId="0" fontId="10" fillId="0" borderId="10" xfId="0" applyFont="1" applyBorder="1" applyAlignment="1">
      <alignment vertical="center" wrapText="1"/>
    </xf>
    <xf numFmtId="3" fontId="9" fillId="0" borderId="40" xfId="0" applyNumberFormat="1" applyFont="1" applyBorder="1" applyAlignment="1">
      <alignment horizontal="center" vertical="center"/>
    </xf>
    <xf numFmtId="3" fontId="9" fillId="0" borderId="26" xfId="0" applyNumberFormat="1" applyFont="1" applyBorder="1" applyAlignment="1">
      <alignment horizontal="center" vertical="center"/>
    </xf>
    <xf numFmtId="3" fontId="9" fillId="0" borderId="27" xfId="0" applyNumberFormat="1" applyFont="1" applyBorder="1" applyAlignment="1">
      <alignment horizontal="center" vertical="center"/>
    </xf>
    <xf numFmtId="3" fontId="9" fillId="0" borderId="28" xfId="0" applyNumberFormat="1" applyFont="1" applyBorder="1" applyAlignment="1">
      <alignment horizontal="center" vertical="center"/>
    </xf>
    <xf numFmtId="0" fontId="13" fillId="0" borderId="7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0" fontId="11" fillId="0" borderId="10" xfId="0" applyFont="1" applyBorder="1" applyAlignment="1">
      <alignment vertical="top"/>
    </xf>
    <xf numFmtId="0" fontId="16" fillId="0" borderId="51" xfId="0" applyFont="1" applyBorder="1" applyAlignment="1">
      <alignment vertical="center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center" vertical="center"/>
    </xf>
    <xf numFmtId="0" fontId="11" fillId="0" borderId="0" xfId="0" applyFont="1" applyBorder="1" applyAlignment="1">
      <alignment vertical="top"/>
    </xf>
    <xf numFmtId="3" fontId="11" fillId="0" borderId="52" xfId="0" applyNumberFormat="1" applyFont="1" applyBorder="1" applyAlignment="1">
      <alignment horizontal="center" vertical="top"/>
    </xf>
    <xf numFmtId="0" fontId="17" fillId="0" borderId="51" xfId="0" applyFont="1" applyBorder="1" applyAlignment="1">
      <alignment vertical="center"/>
    </xf>
    <xf numFmtId="0" fontId="18" fillId="0" borderId="51" xfId="0" applyFont="1" applyBorder="1" applyAlignment="1">
      <alignment vertical="center"/>
    </xf>
    <xf numFmtId="0" fontId="10" fillId="0" borderId="0" xfId="0" applyFont="1" applyBorder="1" applyAlignment="1">
      <alignment vertical="center" wrapText="1"/>
    </xf>
    <xf numFmtId="0" fontId="10" fillId="0" borderId="0" xfId="0" applyFont="1" applyBorder="1" applyAlignment="1">
      <alignment horizontal="center" vertical="center"/>
    </xf>
    <xf numFmtId="0" fontId="10" fillId="0" borderId="0" xfId="0" applyFont="1" applyBorder="1" applyAlignment="1">
      <alignment vertical="top"/>
    </xf>
    <xf numFmtId="3" fontId="10" fillId="0" borderId="52" xfId="0" applyNumberFormat="1" applyFont="1" applyBorder="1" applyAlignment="1">
      <alignment horizontal="center" vertical="top"/>
    </xf>
    <xf numFmtId="0" fontId="19" fillId="0" borderId="51" xfId="0" applyFont="1" applyBorder="1" applyAlignment="1">
      <alignment vertical="center"/>
    </xf>
    <xf numFmtId="0" fontId="10" fillId="0" borderId="53" xfId="0" applyFont="1" applyBorder="1" applyAlignment="1">
      <alignment vertical="center" wrapText="1"/>
    </xf>
    <xf numFmtId="0" fontId="10" fillId="0" borderId="53" xfId="0" applyFont="1" applyBorder="1" applyAlignment="1">
      <alignment horizontal="center" vertical="center"/>
    </xf>
    <xf numFmtId="0" fontId="10" fillId="0" borderId="53" xfId="0" applyFont="1" applyBorder="1" applyAlignment="1">
      <alignment vertical="top"/>
    </xf>
    <xf numFmtId="0" fontId="10" fillId="0" borderId="54" xfId="0" applyFont="1" applyBorder="1" applyAlignment="1">
      <alignment horizontal="right" vertical="top"/>
    </xf>
    <xf numFmtId="0" fontId="10" fillId="0" borderId="55" xfId="0" applyFont="1" applyBorder="1" applyAlignment="1">
      <alignment vertical="center" wrapText="1"/>
    </xf>
    <xf numFmtId="0" fontId="10" fillId="0" borderId="55" xfId="0" applyFont="1" applyBorder="1" applyAlignment="1">
      <alignment horizontal="center" vertical="center"/>
    </xf>
    <xf numFmtId="0" fontId="10" fillId="0" borderId="55" xfId="0" applyFont="1" applyBorder="1" applyAlignment="1">
      <alignment vertical="top"/>
    </xf>
    <xf numFmtId="0" fontId="10" fillId="0" borderId="56" xfId="0" applyFont="1" applyBorder="1" applyAlignment="1">
      <alignment horizontal="right" vertical="top"/>
    </xf>
    <xf numFmtId="0" fontId="19" fillId="0" borderId="57" xfId="0" applyFont="1" applyBorder="1" applyAlignment="1">
      <alignment vertical="center"/>
    </xf>
    <xf numFmtId="0" fontId="19" fillId="0" borderId="58" xfId="0" applyFont="1" applyBorder="1" applyAlignment="1">
      <alignment vertical="center"/>
    </xf>
    <xf numFmtId="0" fontId="10" fillId="0" borderId="0" xfId="0" applyFont="1" applyFill="1" applyAlignment="1">
      <alignment vertical="center" wrapText="1"/>
    </xf>
    <xf numFmtId="0" fontId="20" fillId="0" borderId="59" xfId="0" applyFont="1" applyFill="1" applyBorder="1" applyAlignment="1">
      <alignment horizontal="center" vertical="center"/>
    </xf>
    <xf numFmtId="0" fontId="20" fillId="0" borderId="30" xfId="0" applyFont="1" applyFill="1" applyBorder="1" applyAlignment="1">
      <alignment horizontal="center" vertical="center" wrapText="1"/>
    </xf>
    <xf numFmtId="0" fontId="20" fillId="0" borderId="30" xfId="0" applyFont="1" applyFill="1" applyBorder="1" applyAlignment="1">
      <alignment horizontal="center" vertical="center"/>
    </xf>
    <xf numFmtId="0" fontId="21" fillId="0" borderId="8" xfId="0" applyFont="1" applyFill="1" applyBorder="1" applyAlignment="1">
      <alignment horizontal="left" vertical="center" wrapText="1"/>
    </xf>
    <xf numFmtId="0" fontId="21" fillId="0" borderId="8" xfId="0" applyFont="1" applyFill="1" applyBorder="1" applyAlignment="1">
      <alignment horizontal="center" vertical="center"/>
    </xf>
    <xf numFmtId="0" fontId="21" fillId="0" borderId="2" xfId="0" applyFont="1" applyFill="1" applyBorder="1" applyAlignment="1">
      <alignment horizontal="left" vertical="center" wrapText="1"/>
    </xf>
    <xf numFmtId="0" fontId="21" fillId="0" borderId="2" xfId="0" applyFont="1" applyFill="1" applyBorder="1" applyAlignment="1">
      <alignment horizontal="center" vertical="center"/>
    </xf>
    <xf numFmtId="0" fontId="21" fillId="0" borderId="12" xfId="0" applyFont="1" applyFill="1" applyBorder="1" applyAlignment="1">
      <alignment horizontal="left" vertical="center" wrapText="1"/>
    </xf>
    <xf numFmtId="0" fontId="21" fillId="0" borderId="12" xfId="0" applyFont="1" applyFill="1" applyBorder="1" applyAlignment="1">
      <alignment horizontal="center" vertical="center"/>
    </xf>
    <xf numFmtId="0" fontId="11" fillId="0" borderId="8" xfId="0" applyFont="1" applyBorder="1" applyAlignment="1">
      <alignment horizontal="left" vertical="center"/>
    </xf>
    <xf numFmtId="0" fontId="11" fillId="0" borderId="34" xfId="0" applyFont="1" applyFill="1" applyBorder="1" applyAlignment="1">
      <alignment horizontal="center" vertical="center"/>
    </xf>
    <xf numFmtId="0" fontId="11" fillId="0" borderId="2" xfId="0" applyFont="1" applyBorder="1" applyAlignment="1">
      <alignment horizontal="left" vertical="center"/>
    </xf>
    <xf numFmtId="0" fontId="11" fillId="0" borderId="15" xfId="0" applyFont="1" applyFill="1" applyBorder="1" applyAlignment="1">
      <alignment horizontal="center" vertical="center"/>
    </xf>
    <xf numFmtId="0" fontId="11" fillId="0" borderId="10" xfId="0" applyFont="1" applyBorder="1" applyAlignment="1">
      <alignment horizontal="left" vertical="center"/>
    </xf>
    <xf numFmtId="0" fontId="11" fillId="0" borderId="35" xfId="0" applyFont="1" applyFill="1" applyBorder="1" applyAlignment="1">
      <alignment horizontal="center" vertical="center"/>
    </xf>
    <xf numFmtId="1" fontId="12" fillId="0" borderId="13" xfId="0" applyNumberFormat="1" applyFont="1" applyFill="1" applyBorder="1" applyAlignment="1">
      <alignment horizontal="center" vertical="center" wrapText="1"/>
    </xf>
    <xf numFmtId="0" fontId="13" fillId="0" borderId="31" xfId="0" applyFont="1" applyFill="1" applyBorder="1" applyAlignment="1">
      <alignment horizontal="left" vertical="center" wrapText="1"/>
    </xf>
    <xf numFmtId="0" fontId="21" fillId="0" borderId="31" xfId="0" applyFont="1" applyFill="1" applyBorder="1" applyAlignment="1">
      <alignment horizontal="center" vertical="center"/>
    </xf>
    <xf numFmtId="0" fontId="21" fillId="0" borderId="10" xfId="0" applyFont="1" applyFill="1" applyBorder="1" applyAlignment="1">
      <alignment horizontal="left" vertical="center" wrapText="1"/>
    </xf>
    <xf numFmtId="0" fontId="21" fillId="0" borderId="10" xfId="0" applyFont="1" applyFill="1" applyBorder="1" applyAlignment="1">
      <alignment horizontal="center" vertical="center"/>
    </xf>
    <xf numFmtId="2" fontId="22" fillId="0" borderId="8" xfId="1" applyNumberFormat="1" applyFont="1" applyFill="1" applyBorder="1" applyAlignment="1">
      <alignment horizontal="left" vertical="center" wrapText="1"/>
    </xf>
    <xf numFmtId="2" fontId="22" fillId="0" borderId="8" xfId="1" applyNumberFormat="1" applyFont="1" applyFill="1" applyBorder="1" applyAlignment="1">
      <alignment horizontal="center" vertical="center" wrapText="1"/>
    </xf>
    <xf numFmtId="2" fontId="22" fillId="0" borderId="2" xfId="1" applyNumberFormat="1" applyFont="1" applyFill="1" applyBorder="1" applyAlignment="1">
      <alignment horizontal="left" vertical="center" wrapText="1"/>
    </xf>
    <xf numFmtId="2" fontId="22" fillId="0" borderId="2" xfId="1" applyNumberFormat="1" applyFont="1" applyFill="1" applyBorder="1" applyAlignment="1">
      <alignment horizontal="center" vertical="center" wrapText="1"/>
    </xf>
    <xf numFmtId="2" fontId="22" fillId="0" borderId="10" xfId="1" applyNumberFormat="1" applyFont="1" applyFill="1" applyBorder="1" applyAlignment="1">
      <alignment horizontal="left" vertical="center" wrapText="1"/>
    </xf>
    <xf numFmtId="2" fontId="22" fillId="0" borderId="10" xfId="1" applyNumberFormat="1" applyFont="1" applyFill="1" applyBorder="1" applyAlignment="1">
      <alignment horizontal="center" vertical="center" wrapText="1"/>
    </xf>
    <xf numFmtId="0" fontId="9" fillId="0" borderId="0" xfId="0" applyFont="1" applyFill="1" applyAlignment="1">
      <alignment horizontal="left" vertical="center"/>
    </xf>
    <xf numFmtId="0" fontId="9" fillId="0" borderId="0" xfId="0" applyFont="1" applyFill="1" applyAlignment="1">
      <alignment horizontal="center" vertical="center"/>
    </xf>
    <xf numFmtId="4" fontId="23" fillId="0" borderId="0" xfId="0" applyNumberFormat="1" applyFont="1" applyFill="1" applyBorder="1" applyAlignment="1">
      <alignment horizontal="right" vertical="top"/>
    </xf>
    <xf numFmtId="3" fontId="20" fillId="0" borderId="45" xfId="0" applyNumberFormat="1" applyFont="1" applyFill="1" applyBorder="1" applyAlignment="1">
      <alignment horizontal="center" vertical="center"/>
    </xf>
    <xf numFmtId="3" fontId="12" fillId="0" borderId="32" xfId="0" applyNumberFormat="1" applyFont="1" applyFill="1" applyBorder="1" applyAlignment="1">
      <alignment horizontal="center" vertical="center"/>
    </xf>
    <xf numFmtId="3" fontId="10" fillId="0" borderId="0" xfId="0" applyNumberFormat="1" applyFont="1" applyFill="1" applyAlignment="1">
      <alignment horizontal="center" vertical="top"/>
    </xf>
    <xf numFmtId="0" fontId="9" fillId="0" borderId="59" xfId="0" applyFont="1" applyFill="1" applyBorder="1" applyAlignment="1">
      <alignment horizontal="center" vertical="center"/>
    </xf>
    <xf numFmtId="0" fontId="9" fillId="0" borderId="30" xfId="0" applyFont="1" applyFill="1" applyBorder="1" applyAlignment="1">
      <alignment horizontal="center" vertical="center" wrapText="1"/>
    </xf>
    <xf numFmtId="0" fontId="9" fillId="0" borderId="30" xfId="0" applyFont="1" applyFill="1" applyBorder="1" applyAlignment="1">
      <alignment horizontal="center" vertical="center"/>
    </xf>
    <xf numFmtId="3" fontId="9" fillId="0" borderId="45" xfId="0" applyNumberFormat="1" applyFont="1" applyFill="1" applyBorder="1" applyAlignment="1">
      <alignment horizontal="center" vertical="center"/>
    </xf>
    <xf numFmtId="3" fontId="9" fillId="0" borderId="32" xfId="0" applyNumberFormat="1" applyFont="1" applyFill="1" applyBorder="1" applyAlignment="1">
      <alignment horizontal="center" vertical="center"/>
    </xf>
    <xf numFmtId="0" fontId="18" fillId="0" borderId="57" xfId="0" applyFont="1" applyBorder="1" applyAlignment="1">
      <alignment vertical="center"/>
    </xf>
    <xf numFmtId="3" fontId="10" fillId="0" borderId="54" xfId="0" applyNumberFormat="1" applyFont="1" applyBorder="1" applyAlignment="1">
      <alignment horizontal="center" vertical="top"/>
    </xf>
    <xf numFmtId="0" fontId="16" fillId="0" borderId="57" xfId="0" applyFont="1" applyBorder="1" applyAlignment="1">
      <alignment vertical="center"/>
    </xf>
    <xf numFmtId="0" fontId="11" fillId="0" borderId="53" xfId="0" applyFont="1" applyBorder="1" applyAlignment="1">
      <alignment vertical="center" wrapText="1"/>
    </xf>
    <xf numFmtId="0" fontId="11" fillId="0" borderId="53" xfId="0" applyFont="1" applyBorder="1" applyAlignment="1">
      <alignment horizontal="center" vertical="center"/>
    </xf>
    <xf numFmtId="0" fontId="11" fillId="0" borderId="53" xfId="0" applyFont="1" applyBorder="1" applyAlignment="1">
      <alignment vertical="top"/>
    </xf>
    <xf numFmtId="3" fontId="11" fillId="0" borderId="54" xfId="0" applyNumberFormat="1" applyFont="1" applyBorder="1" applyAlignment="1">
      <alignment horizontal="center" vertical="top"/>
    </xf>
    <xf numFmtId="4" fontId="2" fillId="0" borderId="41" xfId="2" applyNumberFormat="1" applyFont="1" applyBorder="1" applyAlignment="1">
      <alignment horizontal="right" vertical="top" wrapText="1"/>
    </xf>
    <xf numFmtId="1" fontId="9" fillId="3" borderId="7" xfId="0" applyNumberFormat="1" applyFont="1" applyFill="1" applyBorder="1" applyAlignment="1">
      <alignment horizontal="center" vertical="center" wrapText="1"/>
    </xf>
    <xf numFmtId="0" fontId="10" fillId="3" borderId="8" xfId="0" applyFont="1" applyFill="1" applyBorder="1" applyAlignment="1">
      <alignment horizontal="left" vertical="center"/>
    </xf>
    <xf numFmtId="0" fontId="10" fillId="3" borderId="8" xfId="0" applyFont="1" applyFill="1" applyBorder="1" applyAlignment="1">
      <alignment horizontal="center" vertical="center"/>
    </xf>
    <xf numFmtId="0" fontId="10" fillId="3" borderId="34" xfId="0" applyFont="1" applyFill="1" applyBorder="1" applyAlignment="1">
      <alignment vertical="center"/>
    </xf>
    <xf numFmtId="0" fontId="10" fillId="3" borderId="26" xfId="0" applyFont="1" applyFill="1" applyBorder="1" applyAlignment="1">
      <alignment vertical="center"/>
    </xf>
    <xf numFmtId="1" fontId="9" fillId="3" borderId="1" xfId="0" applyNumberFormat="1" applyFont="1" applyFill="1" applyBorder="1" applyAlignment="1">
      <alignment horizontal="center" vertical="center" wrapText="1"/>
    </xf>
    <xf numFmtId="0" fontId="10" fillId="3" borderId="2" xfId="0" applyFont="1" applyFill="1" applyBorder="1" applyAlignment="1">
      <alignment horizontal="left" vertical="center"/>
    </xf>
    <xf numFmtId="0" fontId="10" fillId="3" borderId="2" xfId="0" applyFont="1" applyFill="1" applyBorder="1" applyAlignment="1">
      <alignment horizontal="center" vertical="center"/>
    </xf>
    <xf numFmtId="0" fontId="10" fillId="3" borderId="15" xfId="0" applyFont="1" applyFill="1" applyBorder="1" applyAlignment="1">
      <alignment vertical="center"/>
    </xf>
    <xf numFmtId="0" fontId="10" fillId="3" borderId="27" xfId="0" applyFont="1" applyFill="1" applyBorder="1" applyAlignment="1">
      <alignment vertical="center"/>
    </xf>
    <xf numFmtId="1" fontId="9" fillId="3" borderId="9" xfId="0" applyNumberFormat="1" applyFont="1" applyFill="1" applyBorder="1" applyAlignment="1">
      <alignment horizontal="center" vertical="center" wrapText="1"/>
    </xf>
    <xf numFmtId="0" fontId="10" fillId="3" borderId="10" xfId="0" applyFont="1" applyFill="1" applyBorder="1" applyAlignment="1">
      <alignment horizontal="left" vertical="center"/>
    </xf>
    <xf numFmtId="0" fontId="10" fillId="3" borderId="10" xfId="0" applyFont="1" applyFill="1" applyBorder="1" applyAlignment="1">
      <alignment horizontal="center" vertical="center"/>
    </xf>
    <xf numFmtId="0" fontId="10" fillId="3" borderId="35" xfId="0" applyFont="1" applyFill="1" applyBorder="1" applyAlignment="1">
      <alignment vertical="center"/>
    </xf>
    <xf numFmtId="0" fontId="10" fillId="3" borderId="28" xfId="0" applyFont="1" applyFill="1" applyBorder="1" applyAlignment="1">
      <alignment vertical="center"/>
    </xf>
    <xf numFmtId="0" fontId="10" fillId="3" borderId="8" xfId="0" applyFont="1" applyFill="1" applyBorder="1" applyAlignment="1">
      <alignment horizontal="left" vertical="center" wrapText="1"/>
    </xf>
    <xf numFmtId="0" fontId="10" fillId="3" borderId="2" xfId="0" applyFont="1" applyFill="1" applyBorder="1" applyAlignment="1">
      <alignment horizontal="left" vertical="center" wrapText="1"/>
    </xf>
    <xf numFmtId="0" fontId="10" fillId="3" borderId="10" xfId="0" applyFont="1" applyFill="1" applyBorder="1" applyAlignment="1">
      <alignment horizontal="left" vertical="center" wrapText="1"/>
    </xf>
    <xf numFmtId="4" fontId="28" fillId="3" borderId="60" xfId="0" applyNumberFormat="1" applyFont="1" applyFill="1" applyBorder="1" applyAlignment="1">
      <alignment horizontal="right" vertical="top"/>
    </xf>
    <xf numFmtId="0" fontId="10" fillId="0" borderId="8" xfId="0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/>
    </xf>
    <xf numFmtId="0" fontId="10" fillId="0" borderId="12" xfId="0" applyFont="1" applyFill="1" applyBorder="1" applyAlignment="1">
      <alignment horizontal="center" vertical="center"/>
    </xf>
    <xf numFmtId="0" fontId="10" fillId="0" borderId="8" xfId="0" applyFont="1" applyFill="1" applyBorder="1" applyAlignment="1">
      <alignment horizontal="center" vertical="top"/>
    </xf>
    <xf numFmtId="0" fontId="10" fillId="0" borderId="2" xfId="0" applyFont="1" applyFill="1" applyBorder="1" applyAlignment="1">
      <alignment horizontal="center" vertical="top"/>
    </xf>
    <xf numFmtId="0" fontId="10" fillId="0" borderId="10" xfId="0" applyFont="1" applyFill="1" applyBorder="1" applyAlignment="1">
      <alignment horizontal="center" vertical="top"/>
    </xf>
    <xf numFmtId="0" fontId="9" fillId="0" borderId="4" xfId="0" applyFont="1" applyFill="1" applyBorder="1" applyAlignment="1">
      <alignment horizontal="center" vertical="center"/>
    </xf>
    <xf numFmtId="0" fontId="9" fillId="0" borderId="5" xfId="0" applyFont="1" applyFill="1" applyBorder="1" applyAlignment="1">
      <alignment horizontal="center" vertical="center"/>
    </xf>
    <xf numFmtId="0" fontId="9" fillId="0" borderId="6" xfId="0" applyFont="1" applyFill="1" applyBorder="1" applyAlignment="1">
      <alignment horizontal="center" vertical="center"/>
    </xf>
    <xf numFmtId="0" fontId="10" fillId="0" borderId="10" xfId="0" applyFont="1" applyFill="1" applyBorder="1" applyAlignment="1">
      <alignment horizontal="center" vertical="center"/>
    </xf>
    <xf numFmtId="0" fontId="9" fillId="0" borderId="57" xfId="0" applyFont="1" applyFill="1" applyBorder="1" applyAlignment="1">
      <alignment horizontal="center" vertical="center"/>
    </xf>
    <xf numFmtId="0" fontId="9" fillId="0" borderId="53" xfId="0" applyFont="1" applyFill="1" applyBorder="1" applyAlignment="1">
      <alignment horizontal="center" vertical="center"/>
    </xf>
    <xf numFmtId="0" fontId="9" fillId="0" borderId="54" xfId="0" applyFont="1" applyFill="1" applyBorder="1" applyAlignment="1">
      <alignment horizontal="center" vertical="center"/>
    </xf>
    <xf numFmtId="0" fontId="10" fillId="0" borderId="12" xfId="0" applyFont="1" applyFill="1" applyBorder="1" applyAlignment="1">
      <alignment horizontal="center" vertical="top"/>
    </xf>
    <xf numFmtId="0" fontId="10" fillId="0" borderId="8" xfId="0" applyFont="1" applyFill="1" applyBorder="1" applyAlignment="1">
      <alignment horizontal="right" vertical="top"/>
    </xf>
    <xf numFmtId="0" fontId="10" fillId="0" borderId="2" xfId="0" applyFont="1" applyFill="1" applyBorder="1" applyAlignment="1">
      <alignment horizontal="right" vertical="top"/>
    </xf>
    <xf numFmtId="0" fontId="10" fillId="0" borderId="10" xfId="0" applyFont="1" applyFill="1" applyBorder="1" applyAlignment="1">
      <alignment horizontal="right" vertical="top"/>
    </xf>
    <xf numFmtId="0" fontId="24" fillId="0" borderId="0" xfId="0" applyFont="1" applyBorder="1" applyAlignment="1">
      <alignment horizontal="center"/>
    </xf>
    <xf numFmtId="0" fontId="10" fillId="0" borderId="12" xfId="0" applyFont="1" applyFill="1" applyBorder="1" applyAlignment="1">
      <alignment horizontal="right" vertical="top"/>
    </xf>
    <xf numFmtId="0" fontId="25" fillId="0" borderId="58" xfId="0" applyFont="1" applyBorder="1" applyAlignment="1">
      <alignment horizontal="left" vertical="center" wrapText="1"/>
    </xf>
    <xf numFmtId="0" fontId="25" fillId="0" borderId="55" xfId="0" applyFont="1" applyBorder="1" applyAlignment="1">
      <alignment horizontal="left" vertical="center" wrapText="1"/>
    </xf>
    <xf numFmtId="0" fontId="25" fillId="0" borderId="56" xfId="0" applyFont="1" applyBorder="1" applyAlignment="1">
      <alignment horizontal="left" vertical="center" wrapText="1"/>
    </xf>
    <xf numFmtId="0" fontId="8" fillId="2" borderId="4" xfId="0" applyFont="1" applyFill="1" applyBorder="1" applyAlignment="1" applyProtection="1">
      <alignment vertical="center"/>
    </xf>
    <xf numFmtId="0" fontId="8" fillId="2" borderId="5" xfId="0" applyFont="1" applyFill="1" applyBorder="1" applyAlignment="1" applyProtection="1">
      <alignment vertical="center"/>
    </xf>
    <xf numFmtId="0" fontId="8" fillId="2" borderId="6" xfId="0" applyFont="1" applyFill="1" applyBorder="1" applyAlignment="1" applyProtection="1">
      <alignment vertical="center"/>
    </xf>
    <xf numFmtId="0" fontId="11" fillId="0" borderId="8" xfId="0" applyFont="1" applyFill="1" applyBorder="1" applyAlignment="1">
      <alignment horizontal="center" vertical="top"/>
    </xf>
    <xf numFmtId="0" fontId="11" fillId="0" borderId="2" xfId="0" applyFont="1" applyFill="1" applyBorder="1" applyAlignment="1">
      <alignment horizontal="center" vertical="top"/>
    </xf>
    <xf numFmtId="0" fontId="11" fillId="0" borderId="12" xfId="0" applyFont="1" applyFill="1" applyBorder="1" applyAlignment="1">
      <alignment horizontal="center" vertical="top"/>
    </xf>
    <xf numFmtId="0" fontId="11" fillId="0" borderId="10" xfId="0" applyFont="1" applyFill="1" applyBorder="1" applyAlignment="1">
      <alignment horizontal="center" vertical="top"/>
    </xf>
    <xf numFmtId="0" fontId="11" fillId="0" borderId="8" xfId="0" applyFont="1" applyFill="1" applyBorder="1" applyAlignment="1">
      <alignment horizontal="center" vertical="center"/>
    </xf>
    <xf numFmtId="0" fontId="11" fillId="0" borderId="2" xfId="0" applyFont="1" applyFill="1" applyBorder="1" applyAlignment="1">
      <alignment horizontal="center" vertical="center"/>
    </xf>
    <xf numFmtId="0" fontId="11" fillId="0" borderId="12" xfId="0" applyFont="1" applyFill="1" applyBorder="1" applyAlignment="1">
      <alignment horizontal="center" vertical="center"/>
    </xf>
    <xf numFmtId="0" fontId="12" fillId="0" borderId="57" xfId="0" applyFont="1" applyFill="1" applyBorder="1" applyAlignment="1">
      <alignment horizontal="center" vertical="center"/>
    </xf>
    <xf numFmtId="0" fontId="12" fillId="0" borderId="53" xfId="0" applyFont="1" applyFill="1" applyBorder="1" applyAlignment="1">
      <alignment horizontal="center" vertical="center"/>
    </xf>
    <xf numFmtId="0" fontId="12" fillId="0" borderId="54" xfId="0" applyFont="1" applyFill="1" applyBorder="1" applyAlignment="1">
      <alignment horizontal="center" vertical="center"/>
    </xf>
    <xf numFmtId="0" fontId="12" fillId="0" borderId="4" xfId="0" applyFont="1" applyFill="1" applyBorder="1" applyAlignment="1">
      <alignment horizontal="center" vertical="center"/>
    </xf>
    <xf numFmtId="0" fontId="12" fillId="0" borderId="5" xfId="0" applyFont="1" applyFill="1" applyBorder="1" applyAlignment="1">
      <alignment horizontal="center" vertical="center"/>
    </xf>
    <xf numFmtId="0" fontId="12" fillId="0" borderId="6" xfId="0" applyFont="1" applyFill="1" applyBorder="1" applyAlignment="1">
      <alignment horizontal="center" vertical="center"/>
    </xf>
    <xf numFmtId="0" fontId="11" fillId="0" borderId="10" xfId="0" applyFont="1" applyFill="1" applyBorder="1" applyAlignment="1">
      <alignment horizontal="center" vertical="center"/>
    </xf>
    <xf numFmtId="0" fontId="11" fillId="0" borderId="8" xfId="0" applyFont="1" applyFill="1" applyBorder="1" applyAlignment="1">
      <alignment horizontal="right" vertical="top"/>
    </xf>
    <xf numFmtId="0" fontId="11" fillId="0" borderId="2" xfId="0" applyFont="1" applyFill="1" applyBorder="1" applyAlignment="1">
      <alignment horizontal="right" vertical="top"/>
    </xf>
    <xf numFmtId="0" fontId="11" fillId="0" borderId="12" xfId="0" applyFont="1" applyFill="1" applyBorder="1" applyAlignment="1">
      <alignment horizontal="right" vertical="top"/>
    </xf>
    <xf numFmtId="0" fontId="26" fillId="0" borderId="58" xfId="0" applyFont="1" applyBorder="1" applyAlignment="1">
      <alignment horizontal="left" vertical="center" wrapText="1"/>
    </xf>
    <xf numFmtId="0" fontId="26" fillId="0" borderId="55" xfId="0" applyFont="1" applyBorder="1" applyAlignment="1">
      <alignment horizontal="left" vertical="center" wrapText="1"/>
    </xf>
    <xf numFmtId="0" fontId="26" fillId="0" borderId="56" xfId="0" applyFont="1" applyBorder="1" applyAlignment="1">
      <alignment horizontal="left" vertical="center" wrapText="1"/>
    </xf>
    <xf numFmtId="0" fontId="10" fillId="0" borderId="8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12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top"/>
    </xf>
    <xf numFmtId="0" fontId="10" fillId="0" borderId="2" xfId="0" applyFont="1" applyBorder="1" applyAlignment="1">
      <alignment horizontal="center" vertical="top"/>
    </xf>
    <xf numFmtId="0" fontId="10" fillId="0" borderId="10" xfId="0" applyFont="1" applyBorder="1" applyAlignment="1">
      <alignment horizontal="center" vertical="top"/>
    </xf>
    <xf numFmtId="0" fontId="10" fillId="0" borderId="10" xfId="0" applyFont="1" applyBorder="1" applyAlignment="1">
      <alignment horizontal="center" vertical="center"/>
    </xf>
    <xf numFmtId="0" fontId="9" fillId="0" borderId="57" xfId="0" applyFont="1" applyBorder="1" applyAlignment="1">
      <alignment horizontal="center" vertical="center"/>
    </xf>
    <xf numFmtId="0" fontId="9" fillId="0" borderId="53" xfId="0" applyFont="1" applyBorder="1" applyAlignment="1">
      <alignment horizontal="center" vertical="center"/>
    </xf>
    <xf numFmtId="0" fontId="9" fillId="0" borderId="54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13" fillId="0" borderId="51" xfId="0" applyFont="1" applyFill="1" applyBorder="1" applyAlignment="1" applyProtection="1">
      <alignment horizontal="left" vertical="center"/>
    </xf>
    <xf numFmtId="0" fontId="13" fillId="0" borderId="0" xfId="0" applyFont="1" applyFill="1" applyBorder="1" applyAlignment="1" applyProtection="1">
      <alignment horizontal="left" vertical="center"/>
    </xf>
    <xf numFmtId="0" fontId="13" fillId="0" borderId="52" xfId="0" applyFont="1" applyFill="1" applyBorder="1" applyAlignment="1" applyProtection="1">
      <alignment horizontal="left" vertical="center"/>
    </xf>
    <xf numFmtId="0" fontId="13" fillId="0" borderId="51" xfId="0" applyFont="1" applyBorder="1" applyAlignment="1" applyProtection="1">
      <alignment horizontal="left" vertical="center" wrapText="1"/>
    </xf>
    <xf numFmtId="0" fontId="13" fillId="0" borderId="0" xfId="0" applyFont="1" applyBorder="1" applyAlignment="1" applyProtection="1">
      <alignment horizontal="left" vertical="center" wrapText="1"/>
    </xf>
    <xf numFmtId="0" fontId="13" fillId="0" borderId="52" xfId="0" applyFont="1" applyBorder="1" applyAlignment="1" applyProtection="1">
      <alignment horizontal="left" vertical="center" wrapText="1"/>
    </xf>
    <xf numFmtId="0" fontId="13" fillId="0" borderId="58" xfId="0" applyFont="1" applyBorder="1" applyAlignment="1" applyProtection="1">
      <alignment horizontal="left" vertical="center" wrapText="1"/>
    </xf>
    <xf numFmtId="0" fontId="13" fillId="0" borderId="55" xfId="0" applyFont="1" applyBorder="1" applyAlignment="1" applyProtection="1">
      <alignment horizontal="left" vertical="center" wrapText="1"/>
    </xf>
    <xf numFmtId="0" fontId="13" fillId="0" borderId="56" xfId="0" applyFont="1" applyBorder="1" applyAlignment="1" applyProtection="1">
      <alignment horizontal="left" vertical="center" wrapText="1"/>
    </xf>
    <xf numFmtId="0" fontId="5" fillId="0" borderId="57" xfId="0" applyFont="1" applyFill="1" applyBorder="1" applyAlignment="1" applyProtection="1">
      <alignment horizontal="left" vertical="center"/>
    </xf>
    <xf numFmtId="0" fontId="13" fillId="0" borderId="53" xfId="0" applyFont="1" applyFill="1" applyBorder="1" applyAlignment="1" applyProtection="1">
      <alignment horizontal="left" vertical="center"/>
    </xf>
    <xf numFmtId="0" fontId="13" fillId="0" borderId="54" xfId="0" applyFont="1" applyFill="1" applyBorder="1" applyAlignment="1" applyProtection="1">
      <alignment horizontal="left" vertical="center"/>
    </xf>
    <xf numFmtId="0" fontId="17" fillId="0" borderId="51" xfId="0" applyFont="1" applyFill="1" applyBorder="1" applyAlignment="1" applyProtection="1">
      <alignment horizontal="left" vertical="center"/>
    </xf>
    <xf numFmtId="0" fontId="5" fillId="0" borderId="51" xfId="0" applyFont="1" applyFill="1" applyBorder="1" applyAlignment="1" applyProtection="1">
      <alignment horizontal="left" vertical="center"/>
    </xf>
    <xf numFmtId="0" fontId="27" fillId="0" borderId="33" xfId="0" applyFont="1" applyFill="1" applyBorder="1" applyAlignment="1">
      <alignment horizontal="center" vertical="top"/>
    </xf>
    <xf numFmtId="0" fontId="27" fillId="0" borderId="3" xfId="0" applyFont="1" applyFill="1" applyBorder="1" applyAlignment="1">
      <alignment horizontal="center" vertical="top"/>
    </xf>
    <xf numFmtId="0" fontId="27" fillId="0" borderId="30" xfId="0" applyFont="1" applyFill="1" applyBorder="1" applyAlignment="1">
      <alignment horizontal="center" vertical="top"/>
    </xf>
    <xf numFmtId="0" fontId="20" fillId="0" borderId="55" xfId="0" applyFont="1" applyFill="1" applyBorder="1" applyAlignment="1">
      <alignment horizontal="center" vertical="center"/>
    </xf>
    <xf numFmtId="0" fontId="11" fillId="0" borderId="30" xfId="0" applyFont="1" applyFill="1" applyBorder="1" applyAlignment="1">
      <alignment horizontal="center" vertical="center"/>
    </xf>
    <xf numFmtId="0" fontId="11" fillId="0" borderId="33" xfId="0" applyFont="1" applyFill="1" applyBorder="1" applyAlignment="1">
      <alignment horizontal="center" vertical="center"/>
    </xf>
    <xf numFmtId="0" fontId="11" fillId="0" borderId="3" xfId="0" applyFont="1" applyFill="1" applyBorder="1" applyAlignment="1">
      <alignment horizontal="center" vertical="center"/>
    </xf>
    <xf numFmtId="0" fontId="10" fillId="0" borderId="30" xfId="0" applyFont="1" applyFill="1" applyBorder="1" applyAlignment="1">
      <alignment horizontal="center" vertical="top"/>
    </xf>
    <xf numFmtId="0" fontId="10" fillId="0" borderId="33" xfId="0" applyFont="1" applyFill="1" applyBorder="1" applyAlignment="1">
      <alignment horizontal="center" vertical="top"/>
    </xf>
    <xf numFmtId="0" fontId="10" fillId="0" borderId="3" xfId="0" applyFont="1" applyFill="1" applyBorder="1" applyAlignment="1">
      <alignment horizontal="center" vertical="top"/>
    </xf>
    <xf numFmtId="0" fontId="9" fillId="0" borderId="55" xfId="0" applyFont="1" applyFill="1" applyBorder="1" applyAlignment="1">
      <alignment horizontal="center" vertical="center"/>
    </xf>
    <xf numFmtId="0" fontId="10" fillId="0" borderId="30" xfId="0" applyFont="1" applyFill="1" applyBorder="1" applyAlignment="1">
      <alignment horizontal="right" vertical="top"/>
    </xf>
    <xf numFmtId="0" fontId="10" fillId="0" borderId="33" xfId="0" applyFont="1" applyFill="1" applyBorder="1" applyAlignment="1">
      <alignment horizontal="right" vertical="top"/>
    </xf>
    <xf numFmtId="0" fontId="10" fillId="0" borderId="3" xfId="0" applyFont="1" applyFill="1" applyBorder="1" applyAlignment="1">
      <alignment horizontal="right" vertical="top"/>
    </xf>
    <xf numFmtId="0" fontId="29" fillId="0" borderId="0" xfId="0" applyFont="1" applyFill="1"/>
    <xf numFmtId="0" fontId="29" fillId="0" borderId="0" xfId="0" applyFont="1" applyFill="1" applyAlignment="1">
      <alignment horizontal="center"/>
    </xf>
    <xf numFmtId="49" fontId="29" fillId="0" borderId="0" xfId="0" applyNumberFormat="1" applyFont="1" applyFill="1" applyAlignment="1">
      <alignment horizontal="left"/>
    </xf>
    <xf numFmtId="0" fontId="31" fillId="0" borderId="0" xfId="3" applyFont="1" applyFill="1" applyAlignment="1" applyProtection="1"/>
  </cellXfs>
  <cellStyles count="4">
    <cellStyle name="Гиперссылка" xfId="3" builtinId="8"/>
    <cellStyle name="Обычный" xfId="0" builtinId="0"/>
    <cellStyle name="Обычный 2" xfId="1"/>
    <cellStyle name="Обычный_Таблица" xfId="2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66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13" Type="http://schemas.openxmlformats.org/officeDocument/2006/relationships/image" Target="../media/image13.png"/><Relationship Id="rId18" Type="http://schemas.openxmlformats.org/officeDocument/2006/relationships/image" Target="../media/image18.png"/><Relationship Id="rId3" Type="http://schemas.openxmlformats.org/officeDocument/2006/relationships/image" Target="../media/image3.png"/><Relationship Id="rId21" Type="http://schemas.openxmlformats.org/officeDocument/2006/relationships/image" Target="../media/image21.png"/><Relationship Id="rId7" Type="http://schemas.openxmlformats.org/officeDocument/2006/relationships/image" Target="../media/image7.png"/><Relationship Id="rId12" Type="http://schemas.openxmlformats.org/officeDocument/2006/relationships/image" Target="../media/image12.png"/><Relationship Id="rId17" Type="http://schemas.openxmlformats.org/officeDocument/2006/relationships/image" Target="../media/image17.png"/><Relationship Id="rId25" Type="http://schemas.openxmlformats.org/officeDocument/2006/relationships/image" Target="../media/image25.jpeg"/><Relationship Id="rId2" Type="http://schemas.openxmlformats.org/officeDocument/2006/relationships/image" Target="../media/image2.png"/><Relationship Id="rId16" Type="http://schemas.openxmlformats.org/officeDocument/2006/relationships/image" Target="../media/image16.png"/><Relationship Id="rId20" Type="http://schemas.openxmlformats.org/officeDocument/2006/relationships/image" Target="../media/image20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png"/><Relationship Id="rId24" Type="http://schemas.openxmlformats.org/officeDocument/2006/relationships/image" Target="../media/image24.png"/><Relationship Id="rId5" Type="http://schemas.openxmlformats.org/officeDocument/2006/relationships/image" Target="../media/image5.png"/><Relationship Id="rId15" Type="http://schemas.openxmlformats.org/officeDocument/2006/relationships/image" Target="../media/image15.png"/><Relationship Id="rId23" Type="http://schemas.openxmlformats.org/officeDocument/2006/relationships/image" Target="../media/image23.png"/><Relationship Id="rId10" Type="http://schemas.openxmlformats.org/officeDocument/2006/relationships/image" Target="../media/image10.png"/><Relationship Id="rId19" Type="http://schemas.openxmlformats.org/officeDocument/2006/relationships/image" Target="../media/image19.png"/><Relationship Id="rId4" Type="http://schemas.openxmlformats.org/officeDocument/2006/relationships/image" Target="../media/image4.png"/><Relationship Id="rId9" Type="http://schemas.openxmlformats.org/officeDocument/2006/relationships/image" Target="../media/image9.png"/><Relationship Id="rId14" Type="http://schemas.openxmlformats.org/officeDocument/2006/relationships/image" Target="../media/image14.png"/><Relationship Id="rId22" Type="http://schemas.openxmlformats.org/officeDocument/2006/relationships/image" Target="../media/image22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33.emf"/><Relationship Id="rId13" Type="http://schemas.openxmlformats.org/officeDocument/2006/relationships/image" Target="../media/image38.emf"/><Relationship Id="rId18" Type="http://schemas.openxmlformats.org/officeDocument/2006/relationships/image" Target="../media/image43.emf"/><Relationship Id="rId3" Type="http://schemas.openxmlformats.org/officeDocument/2006/relationships/image" Target="../media/image28.emf"/><Relationship Id="rId21" Type="http://schemas.openxmlformats.org/officeDocument/2006/relationships/image" Target="../media/image46.emf"/><Relationship Id="rId7" Type="http://schemas.openxmlformats.org/officeDocument/2006/relationships/image" Target="../media/image32.emf"/><Relationship Id="rId12" Type="http://schemas.openxmlformats.org/officeDocument/2006/relationships/image" Target="../media/image37.emf"/><Relationship Id="rId17" Type="http://schemas.openxmlformats.org/officeDocument/2006/relationships/image" Target="../media/image42.emf"/><Relationship Id="rId2" Type="http://schemas.openxmlformats.org/officeDocument/2006/relationships/image" Target="../media/image27.emf"/><Relationship Id="rId16" Type="http://schemas.openxmlformats.org/officeDocument/2006/relationships/image" Target="../media/image41.emf"/><Relationship Id="rId20" Type="http://schemas.openxmlformats.org/officeDocument/2006/relationships/image" Target="../media/image45.emf"/><Relationship Id="rId1" Type="http://schemas.openxmlformats.org/officeDocument/2006/relationships/image" Target="../media/image26.emf"/><Relationship Id="rId6" Type="http://schemas.openxmlformats.org/officeDocument/2006/relationships/image" Target="../media/image31.emf"/><Relationship Id="rId11" Type="http://schemas.openxmlformats.org/officeDocument/2006/relationships/image" Target="../media/image36.emf"/><Relationship Id="rId24" Type="http://schemas.openxmlformats.org/officeDocument/2006/relationships/image" Target="../media/image25.jpeg"/><Relationship Id="rId5" Type="http://schemas.openxmlformats.org/officeDocument/2006/relationships/image" Target="../media/image30.emf"/><Relationship Id="rId15" Type="http://schemas.openxmlformats.org/officeDocument/2006/relationships/image" Target="../media/image40.emf"/><Relationship Id="rId23" Type="http://schemas.openxmlformats.org/officeDocument/2006/relationships/image" Target="../media/image48.emf"/><Relationship Id="rId10" Type="http://schemas.openxmlformats.org/officeDocument/2006/relationships/image" Target="../media/image35.emf"/><Relationship Id="rId19" Type="http://schemas.openxmlformats.org/officeDocument/2006/relationships/image" Target="../media/image44.emf"/><Relationship Id="rId4" Type="http://schemas.openxmlformats.org/officeDocument/2006/relationships/image" Target="../media/image29.emf"/><Relationship Id="rId9" Type="http://schemas.openxmlformats.org/officeDocument/2006/relationships/image" Target="../media/image34.emf"/><Relationship Id="rId14" Type="http://schemas.openxmlformats.org/officeDocument/2006/relationships/image" Target="../media/image39.emf"/><Relationship Id="rId22" Type="http://schemas.openxmlformats.org/officeDocument/2006/relationships/image" Target="../media/image47.emf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56.emf"/><Relationship Id="rId13" Type="http://schemas.openxmlformats.org/officeDocument/2006/relationships/image" Target="../media/image61.emf"/><Relationship Id="rId18" Type="http://schemas.openxmlformats.org/officeDocument/2006/relationships/image" Target="../media/image66.emf"/><Relationship Id="rId3" Type="http://schemas.openxmlformats.org/officeDocument/2006/relationships/image" Target="../media/image51.emf"/><Relationship Id="rId21" Type="http://schemas.openxmlformats.org/officeDocument/2006/relationships/image" Target="../media/image69.emf"/><Relationship Id="rId7" Type="http://schemas.openxmlformats.org/officeDocument/2006/relationships/image" Target="../media/image55.emf"/><Relationship Id="rId12" Type="http://schemas.openxmlformats.org/officeDocument/2006/relationships/image" Target="../media/image60.emf"/><Relationship Id="rId17" Type="http://schemas.openxmlformats.org/officeDocument/2006/relationships/image" Target="../media/image65.emf"/><Relationship Id="rId25" Type="http://schemas.openxmlformats.org/officeDocument/2006/relationships/image" Target="../media/image25.jpeg"/><Relationship Id="rId2" Type="http://schemas.openxmlformats.org/officeDocument/2006/relationships/image" Target="../media/image50.emf"/><Relationship Id="rId16" Type="http://schemas.openxmlformats.org/officeDocument/2006/relationships/image" Target="../media/image64.emf"/><Relationship Id="rId20" Type="http://schemas.openxmlformats.org/officeDocument/2006/relationships/image" Target="../media/image68.emf"/><Relationship Id="rId1" Type="http://schemas.openxmlformats.org/officeDocument/2006/relationships/image" Target="../media/image49.emf"/><Relationship Id="rId6" Type="http://schemas.openxmlformats.org/officeDocument/2006/relationships/image" Target="../media/image54.emf"/><Relationship Id="rId11" Type="http://schemas.openxmlformats.org/officeDocument/2006/relationships/image" Target="../media/image59.emf"/><Relationship Id="rId24" Type="http://schemas.openxmlformats.org/officeDocument/2006/relationships/image" Target="../media/image72.emf"/><Relationship Id="rId5" Type="http://schemas.openxmlformats.org/officeDocument/2006/relationships/image" Target="../media/image53.emf"/><Relationship Id="rId15" Type="http://schemas.openxmlformats.org/officeDocument/2006/relationships/image" Target="../media/image63.emf"/><Relationship Id="rId23" Type="http://schemas.openxmlformats.org/officeDocument/2006/relationships/image" Target="../media/image71.emf"/><Relationship Id="rId10" Type="http://schemas.openxmlformats.org/officeDocument/2006/relationships/image" Target="../media/image58.emf"/><Relationship Id="rId19" Type="http://schemas.openxmlformats.org/officeDocument/2006/relationships/image" Target="../media/image67.emf"/><Relationship Id="rId4" Type="http://schemas.openxmlformats.org/officeDocument/2006/relationships/image" Target="../media/image52.emf"/><Relationship Id="rId9" Type="http://schemas.openxmlformats.org/officeDocument/2006/relationships/image" Target="../media/image57.emf"/><Relationship Id="rId14" Type="http://schemas.openxmlformats.org/officeDocument/2006/relationships/image" Target="../media/image62.emf"/><Relationship Id="rId22" Type="http://schemas.openxmlformats.org/officeDocument/2006/relationships/image" Target="../media/image70.emf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75.emf"/><Relationship Id="rId7" Type="http://schemas.openxmlformats.org/officeDocument/2006/relationships/image" Target="../media/image25.jpeg"/><Relationship Id="rId2" Type="http://schemas.openxmlformats.org/officeDocument/2006/relationships/image" Target="../media/image74.emf"/><Relationship Id="rId1" Type="http://schemas.openxmlformats.org/officeDocument/2006/relationships/image" Target="../media/image73.emf"/><Relationship Id="rId6" Type="http://schemas.openxmlformats.org/officeDocument/2006/relationships/image" Target="../media/image78.emf"/><Relationship Id="rId5" Type="http://schemas.openxmlformats.org/officeDocument/2006/relationships/image" Target="../media/image77.emf"/><Relationship Id="rId4" Type="http://schemas.openxmlformats.org/officeDocument/2006/relationships/image" Target="../media/image76.emf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25.jpeg"/><Relationship Id="rId3" Type="http://schemas.openxmlformats.org/officeDocument/2006/relationships/image" Target="../media/image81.png"/><Relationship Id="rId7" Type="http://schemas.openxmlformats.org/officeDocument/2006/relationships/image" Target="../media/image85.png"/><Relationship Id="rId2" Type="http://schemas.openxmlformats.org/officeDocument/2006/relationships/image" Target="../media/image80.png"/><Relationship Id="rId1" Type="http://schemas.openxmlformats.org/officeDocument/2006/relationships/image" Target="../media/image79.png"/><Relationship Id="rId6" Type="http://schemas.openxmlformats.org/officeDocument/2006/relationships/image" Target="../media/image84.png"/><Relationship Id="rId5" Type="http://schemas.openxmlformats.org/officeDocument/2006/relationships/image" Target="../media/image83.png"/><Relationship Id="rId4" Type="http://schemas.openxmlformats.org/officeDocument/2006/relationships/image" Target="../media/image82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25.jpeg"/><Relationship Id="rId3" Type="http://schemas.openxmlformats.org/officeDocument/2006/relationships/image" Target="../media/image88.png"/><Relationship Id="rId7" Type="http://schemas.openxmlformats.org/officeDocument/2006/relationships/image" Target="../media/image92.emf"/><Relationship Id="rId2" Type="http://schemas.openxmlformats.org/officeDocument/2006/relationships/image" Target="../media/image87.png"/><Relationship Id="rId1" Type="http://schemas.openxmlformats.org/officeDocument/2006/relationships/image" Target="../media/image86.png"/><Relationship Id="rId6" Type="http://schemas.openxmlformats.org/officeDocument/2006/relationships/image" Target="../media/image91.emf"/><Relationship Id="rId5" Type="http://schemas.openxmlformats.org/officeDocument/2006/relationships/image" Target="../media/image90.emf"/><Relationship Id="rId4" Type="http://schemas.openxmlformats.org/officeDocument/2006/relationships/image" Target="../media/image89.emf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00.png"/><Relationship Id="rId3" Type="http://schemas.openxmlformats.org/officeDocument/2006/relationships/image" Target="../media/image95.png"/><Relationship Id="rId7" Type="http://schemas.openxmlformats.org/officeDocument/2006/relationships/image" Target="../media/image99.png"/><Relationship Id="rId2" Type="http://schemas.openxmlformats.org/officeDocument/2006/relationships/image" Target="../media/image94.png"/><Relationship Id="rId1" Type="http://schemas.openxmlformats.org/officeDocument/2006/relationships/image" Target="../media/image93.png"/><Relationship Id="rId6" Type="http://schemas.openxmlformats.org/officeDocument/2006/relationships/image" Target="../media/image98.png"/><Relationship Id="rId11" Type="http://schemas.openxmlformats.org/officeDocument/2006/relationships/image" Target="../media/image25.jpeg"/><Relationship Id="rId5" Type="http://schemas.openxmlformats.org/officeDocument/2006/relationships/image" Target="../media/image97.png"/><Relationship Id="rId10" Type="http://schemas.openxmlformats.org/officeDocument/2006/relationships/image" Target="../media/image102.emf"/><Relationship Id="rId4" Type="http://schemas.openxmlformats.org/officeDocument/2006/relationships/image" Target="../media/image96.png"/><Relationship Id="rId9" Type="http://schemas.openxmlformats.org/officeDocument/2006/relationships/image" Target="../media/image10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304800</xdr:colOff>
      <xdr:row>16</xdr:row>
      <xdr:rowOff>200025</xdr:rowOff>
    </xdr:from>
    <xdr:to>
      <xdr:col>3</xdr:col>
      <xdr:colOff>1590675</xdr:colOff>
      <xdr:row>20</xdr:row>
      <xdr:rowOff>123825</xdr:rowOff>
    </xdr:to>
    <xdr:pic>
      <xdr:nvPicPr>
        <xdr:cNvPr id="100006" name="Рисунок 24">
          <a:extLst>
            <a:ext uri="{FF2B5EF4-FFF2-40B4-BE49-F238E27FC236}">
              <a16:creationId xmlns:a16="http://schemas.microsoft.com/office/drawing/2014/main" xmlns="" id="{00000000-0008-0000-0000-0000A686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81950" y="3562350"/>
          <a:ext cx="1285875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133350</xdr:colOff>
      <xdr:row>29</xdr:row>
      <xdr:rowOff>180975</xdr:rowOff>
    </xdr:from>
    <xdr:to>
      <xdr:col>3</xdr:col>
      <xdr:colOff>1657350</xdr:colOff>
      <xdr:row>33</xdr:row>
      <xdr:rowOff>114300</xdr:rowOff>
    </xdr:to>
    <xdr:pic>
      <xdr:nvPicPr>
        <xdr:cNvPr id="100007" name="Рисунок 27">
          <a:extLst>
            <a:ext uri="{FF2B5EF4-FFF2-40B4-BE49-F238E27FC236}">
              <a16:creationId xmlns:a16="http://schemas.microsoft.com/office/drawing/2014/main" xmlns="" id="{00000000-0008-0000-0000-0000A786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10500" y="7258050"/>
          <a:ext cx="1524000" cy="1076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238125</xdr:colOff>
      <xdr:row>21</xdr:row>
      <xdr:rowOff>171450</xdr:rowOff>
    </xdr:from>
    <xdr:to>
      <xdr:col>3</xdr:col>
      <xdr:colOff>1466850</xdr:colOff>
      <xdr:row>24</xdr:row>
      <xdr:rowOff>219075</xdr:rowOff>
    </xdr:to>
    <xdr:pic>
      <xdr:nvPicPr>
        <xdr:cNvPr id="100008" name="Рисунок 29">
          <a:extLst>
            <a:ext uri="{FF2B5EF4-FFF2-40B4-BE49-F238E27FC236}">
              <a16:creationId xmlns:a16="http://schemas.microsoft.com/office/drawing/2014/main" xmlns="" id="{00000000-0008-0000-0000-0000A886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15275" y="4962525"/>
          <a:ext cx="1228725" cy="904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133350</xdr:colOff>
      <xdr:row>25</xdr:row>
      <xdr:rowOff>180975</xdr:rowOff>
    </xdr:from>
    <xdr:to>
      <xdr:col>3</xdr:col>
      <xdr:colOff>1504950</xdr:colOff>
      <xdr:row>28</xdr:row>
      <xdr:rowOff>209550</xdr:rowOff>
    </xdr:to>
    <xdr:pic>
      <xdr:nvPicPr>
        <xdr:cNvPr id="100009" name="Рисунок 30">
          <a:extLst>
            <a:ext uri="{FF2B5EF4-FFF2-40B4-BE49-F238E27FC236}">
              <a16:creationId xmlns:a16="http://schemas.microsoft.com/office/drawing/2014/main" xmlns="" id="{00000000-0008-0000-0000-0000A986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10500" y="6115050"/>
          <a:ext cx="1371600" cy="885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485775</xdr:colOff>
      <xdr:row>38</xdr:row>
      <xdr:rowOff>238125</xdr:rowOff>
    </xdr:from>
    <xdr:to>
      <xdr:col>3</xdr:col>
      <xdr:colOff>1400175</xdr:colOff>
      <xdr:row>40</xdr:row>
      <xdr:rowOff>266700</xdr:rowOff>
    </xdr:to>
    <xdr:pic>
      <xdr:nvPicPr>
        <xdr:cNvPr id="100010" name="Рисунок 1887">
          <a:extLst>
            <a:ext uri="{FF2B5EF4-FFF2-40B4-BE49-F238E27FC236}">
              <a16:creationId xmlns:a16="http://schemas.microsoft.com/office/drawing/2014/main" xmlns="" id="{00000000-0008-0000-0000-0000AA86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62925" y="11029950"/>
          <a:ext cx="914400" cy="790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190500</xdr:colOff>
      <xdr:row>51</xdr:row>
      <xdr:rowOff>142875</xdr:rowOff>
    </xdr:from>
    <xdr:to>
      <xdr:col>3</xdr:col>
      <xdr:colOff>1704975</xdr:colOff>
      <xdr:row>55</xdr:row>
      <xdr:rowOff>190500</xdr:rowOff>
    </xdr:to>
    <xdr:pic>
      <xdr:nvPicPr>
        <xdr:cNvPr id="100011" name="Рисунок 1915">
          <a:extLst>
            <a:ext uri="{FF2B5EF4-FFF2-40B4-BE49-F238E27FC236}">
              <a16:creationId xmlns:a16="http://schemas.microsoft.com/office/drawing/2014/main" xmlns="" id="{00000000-0008-0000-0000-0000AB86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67650" y="16868775"/>
          <a:ext cx="1514475" cy="1228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142875</xdr:colOff>
      <xdr:row>56</xdr:row>
      <xdr:rowOff>142875</xdr:rowOff>
    </xdr:from>
    <xdr:to>
      <xdr:col>3</xdr:col>
      <xdr:colOff>1733550</xdr:colOff>
      <xdr:row>60</xdr:row>
      <xdr:rowOff>114300</xdr:rowOff>
    </xdr:to>
    <xdr:pic>
      <xdr:nvPicPr>
        <xdr:cNvPr id="100012" name="Рисунок 1916">
          <a:extLst>
            <a:ext uri="{FF2B5EF4-FFF2-40B4-BE49-F238E27FC236}">
              <a16:creationId xmlns:a16="http://schemas.microsoft.com/office/drawing/2014/main" xmlns="" id="{00000000-0008-0000-0000-0000AC86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20025" y="18345150"/>
          <a:ext cx="1590675" cy="1114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180975</xdr:colOff>
      <xdr:row>61</xdr:row>
      <xdr:rowOff>190500</xdr:rowOff>
    </xdr:from>
    <xdr:to>
      <xdr:col>3</xdr:col>
      <xdr:colOff>1704975</xdr:colOff>
      <xdr:row>65</xdr:row>
      <xdr:rowOff>114300</xdr:rowOff>
    </xdr:to>
    <xdr:pic>
      <xdr:nvPicPr>
        <xdr:cNvPr id="100013" name="Рисунок 1917">
          <a:extLst>
            <a:ext uri="{FF2B5EF4-FFF2-40B4-BE49-F238E27FC236}">
              <a16:creationId xmlns:a16="http://schemas.microsoft.com/office/drawing/2014/main" xmlns="" id="{00000000-0008-0000-0000-0000AD86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58125" y="19821525"/>
          <a:ext cx="1524000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123825</xdr:colOff>
      <xdr:row>66</xdr:row>
      <xdr:rowOff>161925</xdr:rowOff>
    </xdr:from>
    <xdr:to>
      <xdr:col>3</xdr:col>
      <xdr:colOff>1762125</xdr:colOff>
      <xdr:row>70</xdr:row>
      <xdr:rowOff>171450</xdr:rowOff>
    </xdr:to>
    <xdr:pic>
      <xdr:nvPicPr>
        <xdr:cNvPr id="100014" name="Рисунок 1918">
          <a:extLst>
            <a:ext uri="{FF2B5EF4-FFF2-40B4-BE49-F238E27FC236}">
              <a16:creationId xmlns:a16="http://schemas.microsoft.com/office/drawing/2014/main" xmlns="" id="{00000000-0008-0000-0000-0000AE86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00975" y="21221700"/>
          <a:ext cx="1638300" cy="1152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238125</xdr:colOff>
      <xdr:row>71</xdr:row>
      <xdr:rowOff>114300</xdr:rowOff>
    </xdr:from>
    <xdr:to>
      <xdr:col>3</xdr:col>
      <xdr:colOff>1657350</xdr:colOff>
      <xdr:row>75</xdr:row>
      <xdr:rowOff>180975</xdr:rowOff>
    </xdr:to>
    <xdr:pic>
      <xdr:nvPicPr>
        <xdr:cNvPr id="100015" name="Рисунок 1919">
          <a:extLst>
            <a:ext uri="{FF2B5EF4-FFF2-40B4-BE49-F238E27FC236}">
              <a16:creationId xmlns:a16="http://schemas.microsoft.com/office/drawing/2014/main" xmlns="" id="{00000000-0008-0000-0000-0000AF86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15275" y="22602825"/>
          <a:ext cx="1419225" cy="1209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104775</xdr:colOff>
      <xdr:row>76</xdr:row>
      <xdr:rowOff>171450</xdr:rowOff>
    </xdr:from>
    <xdr:to>
      <xdr:col>3</xdr:col>
      <xdr:colOff>1762125</xdr:colOff>
      <xdr:row>80</xdr:row>
      <xdr:rowOff>152400</xdr:rowOff>
    </xdr:to>
    <xdr:pic>
      <xdr:nvPicPr>
        <xdr:cNvPr id="100016" name="Рисунок 1920">
          <a:extLst>
            <a:ext uri="{FF2B5EF4-FFF2-40B4-BE49-F238E27FC236}">
              <a16:creationId xmlns:a16="http://schemas.microsoft.com/office/drawing/2014/main" xmlns="" id="{00000000-0008-0000-0000-0000B086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81925" y="24088725"/>
          <a:ext cx="1657350" cy="1123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104775</xdr:colOff>
      <xdr:row>84</xdr:row>
      <xdr:rowOff>57150</xdr:rowOff>
    </xdr:from>
    <xdr:to>
      <xdr:col>3</xdr:col>
      <xdr:colOff>1790700</xdr:colOff>
      <xdr:row>87</xdr:row>
      <xdr:rowOff>228600</xdr:rowOff>
    </xdr:to>
    <xdr:pic>
      <xdr:nvPicPr>
        <xdr:cNvPr id="100017" name="Рисунок 1921">
          <a:extLst>
            <a:ext uri="{FF2B5EF4-FFF2-40B4-BE49-F238E27FC236}">
              <a16:creationId xmlns:a16="http://schemas.microsoft.com/office/drawing/2014/main" xmlns="" id="{00000000-0008-0000-0000-0000B186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81925" y="26260425"/>
          <a:ext cx="1685925" cy="1028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247650</xdr:colOff>
      <xdr:row>36</xdr:row>
      <xdr:rowOff>85725</xdr:rowOff>
    </xdr:from>
    <xdr:to>
      <xdr:col>3</xdr:col>
      <xdr:colOff>1647825</xdr:colOff>
      <xdr:row>37</xdr:row>
      <xdr:rowOff>485775</xdr:rowOff>
    </xdr:to>
    <xdr:pic>
      <xdr:nvPicPr>
        <xdr:cNvPr id="100018" name="Рисунок 3">
          <a:extLst>
            <a:ext uri="{FF2B5EF4-FFF2-40B4-BE49-F238E27FC236}">
              <a16:creationId xmlns:a16="http://schemas.microsoft.com/office/drawing/2014/main" xmlns="" id="{00000000-0008-0000-0000-0000B286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24800" y="9734550"/>
          <a:ext cx="1400175" cy="971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257175</xdr:colOff>
      <xdr:row>34</xdr:row>
      <xdr:rowOff>76200</xdr:rowOff>
    </xdr:from>
    <xdr:to>
      <xdr:col>3</xdr:col>
      <xdr:colOff>1647825</xdr:colOff>
      <xdr:row>35</xdr:row>
      <xdr:rowOff>485775</xdr:rowOff>
    </xdr:to>
    <xdr:pic>
      <xdr:nvPicPr>
        <xdr:cNvPr id="100019" name="Рисунок 4">
          <a:extLst>
            <a:ext uri="{FF2B5EF4-FFF2-40B4-BE49-F238E27FC236}">
              <a16:creationId xmlns:a16="http://schemas.microsoft.com/office/drawing/2014/main" xmlns="" id="{00000000-0008-0000-0000-0000B386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34325" y="8582025"/>
          <a:ext cx="1390650" cy="981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295275</xdr:colOff>
      <xdr:row>42</xdr:row>
      <xdr:rowOff>133350</xdr:rowOff>
    </xdr:from>
    <xdr:to>
      <xdr:col>3</xdr:col>
      <xdr:colOff>1628775</xdr:colOff>
      <xdr:row>44</xdr:row>
      <xdr:rowOff>314325</xdr:rowOff>
    </xdr:to>
    <xdr:pic>
      <xdr:nvPicPr>
        <xdr:cNvPr id="100020" name="Рисунок 1">
          <a:extLst>
            <a:ext uri="{FF2B5EF4-FFF2-40B4-BE49-F238E27FC236}">
              <a16:creationId xmlns:a16="http://schemas.microsoft.com/office/drawing/2014/main" xmlns="" id="{00000000-0008-0000-0000-0000B486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72425" y="12458700"/>
          <a:ext cx="1333500" cy="942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142875</xdr:colOff>
      <xdr:row>47</xdr:row>
      <xdr:rowOff>276225</xdr:rowOff>
    </xdr:from>
    <xdr:to>
      <xdr:col>3</xdr:col>
      <xdr:colOff>1733550</xdr:colOff>
      <xdr:row>49</xdr:row>
      <xdr:rowOff>323850</xdr:rowOff>
    </xdr:to>
    <xdr:pic>
      <xdr:nvPicPr>
        <xdr:cNvPr id="100021" name="Рисунок 2">
          <a:extLst>
            <a:ext uri="{FF2B5EF4-FFF2-40B4-BE49-F238E27FC236}">
              <a16:creationId xmlns:a16="http://schemas.microsoft.com/office/drawing/2014/main" xmlns="" id="{00000000-0008-0000-0000-0000B586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20025" y="14706600"/>
          <a:ext cx="1590675" cy="1190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3</xdr:col>
      <xdr:colOff>1221979</xdr:colOff>
      <xdr:row>16</xdr:row>
      <xdr:rowOff>125071</xdr:rowOff>
    </xdr:from>
    <xdr:ext cx="411190" cy="239485"/>
    <xdr:sp macro="" textlink="">
      <xdr:nvSpPr>
        <xdr:cNvPr id="26" name="TextBox 25">
          <a:extLst>
            <a:ext uri="{FF2B5EF4-FFF2-40B4-BE49-F238E27FC236}">
              <a16:creationId xmlns:a16="http://schemas.microsoft.com/office/drawing/2014/main" xmlns="" id="{00000000-0008-0000-0000-00001A000000}"/>
            </a:ext>
          </a:extLst>
        </xdr:cNvPr>
        <xdr:cNvSpPr txBox="1"/>
      </xdr:nvSpPr>
      <xdr:spPr>
        <a:xfrm rot="1373710">
          <a:off x="7956154" y="2915896"/>
          <a:ext cx="408214" cy="2394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sz="900">
              <a:latin typeface="Times New Roman" panose="02020603050405020304" pitchFamily="18" charset="0"/>
              <a:cs typeface="Times New Roman" panose="02020603050405020304" pitchFamily="18" charset="0"/>
            </a:rPr>
            <a:t>720</a:t>
          </a:r>
          <a:endParaRPr lang="ru-RU" sz="900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oneCellAnchor>
  <xdr:oneCellAnchor>
    <xdr:from>
      <xdr:col>3</xdr:col>
      <xdr:colOff>237189</xdr:colOff>
      <xdr:row>22</xdr:row>
      <xdr:rowOff>257462</xdr:rowOff>
    </xdr:from>
    <xdr:ext cx="419196" cy="238339"/>
    <xdr:sp macro="" textlink="">
      <xdr:nvSpPr>
        <xdr:cNvPr id="27" name="TextBox 26">
          <a:extLst>
            <a:ext uri="{FF2B5EF4-FFF2-40B4-BE49-F238E27FC236}">
              <a16:creationId xmlns:a16="http://schemas.microsoft.com/office/drawing/2014/main" xmlns="" id="{00000000-0008-0000-0000-00001B000000}"/>
            </a:ext>
          </a:extLst>
        </xdr:cNvPr>
        <xdr:cNvSpPr txBox="1"/>
      </xdr:nvSpPr>
      <xdr:spPr>
        <a:xfrm rot="1373710">
          <a:off x="7908471" y="4769071"/>
          <a:ext cx="408214" cy="2394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sz="900">
              <a:latin typeface="Times New Roman" panose="02020603050405020304" pitchFamily="18" charset="0"/>
              <a:cs typeface="Times New Roman" panose="02020603050405020304" pitchFamily="18" charset="0"/>
            </a:rPr>
            <a:t>720</a:t>
          </a:r>
          <a:endParaRPr lang="ru-RU" sz="900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oneCellAnchor>
  <xdr:oneCellAnchor>
    <xdr:from>
      <xdr:col>3</xdr:col>
      <xdr:colOff>1096875</xdr:colOff>
      <xdr:row>21</xdr:row>
      <xdr:rowOff>88856</xdr:rowOff>
    </xdr:from>
    <xdr:ext cx="395855" cy="247468"/>
    <xdr:sp macro="" textlink="">
      <xdr:nvSpPr>
        <xdr:cNvPr id="28" name="TextBox 27">
          <a:extLst>
            <a:ext uri="{FF2B5EF4-FFF2-40B4-BE49-F238E27FC236}">
              <a16:creationId xmlns:a16="http://schemas.microsoft.com/office/drawing/2014/main" xmlns="" id="{00000000-0008-0000-0000-00001C000000}"/>
            </a:ext>
          </a:extLst>
        </xdr:cNvPr>
        <xdr:cNvSpPr txBox="1"/>
      </xdr:nvSpPr>
      <xdr:spPr>
        <a:xfrm rot="1373710">
          <a:off x="8754822" y="4320321"/>
          <a:ext cx="408214" cy="2394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sz="900">
              <a:latin typeface="Times New Roman" panose="02020603050405020304" pitchFamily="18" charset="0"/>
              <a:cs typeface="Times New Roman" panose="02020603050405020304" pitchFamily="18" charset="0"/>
            </a:rPr>
            <a:t>900</a:t>
          </a:r>
          <a:endParaRPr lang="ru-RU" sz="900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oneCellAnchor>
  <xdr:oneCellAnchor>
    <xdr:from>
      <xdr:col>3</xdr:col>
      <xdr:colOff>1305640</xdr:colOff>
      <xdr:row>22</xdr:row>
      <xdr:rowOff>32363</xdr:rowOff>
    </xdr:from>
    <xdr:ext cx="425576" cy="237822"/>
    <xdr:sp macro="" textlink="">
      <xdr:nvSpPr>
        <xdr:cNvPr id="29" name="TextBox 28">
          <a:extLst>
            <a:ext uri="{FF2B5EF4-FFF2-40B4-BE49-F238E27FC236}">
              <a16:creationId xmlns:a16="http://schemas.microsoft.com/office/drawing/2014/main" xmlns="" id="{00000000-0008-0000-0000-00001D000000}"/>
            </a:ext>
          </a:extLst>
        </xdr:cNvPr>
        <xdr:cNvSpPr txBox="1"/>
      </xdr:nvSpPr>
      <xdr:spPr>
        <a:xfrm rot="20157076">
          <a:off x="8971842" y="4535717"/>
          <a:ext cx="408214" cy="2394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sz="900">
              <a:latin typeface="Times New Roman" panose="02020603050405020304" pitchFamily="18" charset="0"/>
              <a:cs typeface="Times New Roman" panose="02020603050405020304" pitchFamily="18" charset="0"/>
            </a:rPr>
            <a:t>450</a:t>
          </a:r>
          <a:endParaRPr lang="ru-RU" sz="900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oneCellAnchor>
  <xdr:oneCellAnchor>
    <xdr:from>
      <xdr:col>3</xdr:col>
      <xdr:colOff>1046623</xdr:colOff>
      <xdr:row>25</xdr:row>
      <xdr:rowOff>127834</xdr:rowOff>
    </xdr:from>
    <xdr:ext cx="437451" cy="239485"/>
    <xdr:sp macro="" textlink="">
      <xdr:nvSpPr>
        <xdr:cNvPr id="30" name="TextBox 29">
          <a:extLst>
            <a:ext uri="{FF2B5EF4-FFF2-40B4-BE49-F238E27FC236}">
              <a16:creationId xmlns:a16="http://schemas.microsoft.com/office/drawing/2014/main" xmlns="" id="{00000000-0008-0000-0000-00001E000000}"/>
            </a:ext>
          </a:extLst>
        </xdr:cNvPr>
        <xdr:cNvSpPr txBox="1"/>
      </xdr:nvSpPr>
      <xdr:spPr>
        <a:xfrm rot="1174971">
          <a:off x="8712190" y="5515437"/>
          <a:ext cx="445211" cy="2394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sz="900">
              <a:latin typeface="Times New Roman" panose="02020603050405020304" pitchFamily="18" charset="0"/>
              <a:cs typeface="Times New Roman" panose="02020603050405020304" pitchFamily="18" charset="0"/>
            </a:rPr>
            <a:t>1200</a:t>
          </a:r>
          <a:endParaRPr lang="ru-RU" sz="900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oneCellAnchor>
  <xdr:oneCellAnchor>
    <xdr:from>
      <xdr:col>3</xdr:col>
      <xdr:colOff>112377</xdr:colOff>
      <xdr:row>26</xdr:row>
      <xdr:rowOff>263533</xdr:rowOff>
    </xdr:from>
    <xdr:ext cx="458580" cy="249464"/>
    <xdr:sp macro="" textlink="">
      <xdr:nvSpPr>
        <xdr:cNvPr id="31" name="TextBox 30">
          <a:extLst>
            <a:ext uri="{FF2B5EF4-FFF2-40B4-BE49-F238E27FC236}">
              <a16:creationId xmlns:a16="http://schemas.microsoft.com/office/drawing/2014/main" xmlns="" id="{00000000-0008-0000-0000-00001F000000}"/>
            </a:ext>
          </a:extLst>
        </xdr:cNvPr>
        <xdr:cNvSpPr txBox="1"/>
      </xdr:nvSpPr>
      <xdr:spPr>
        <a:xfrm rot="1174971">
          <a:off x="7782389" y="5932550"/>
          <a:ext cx="445211" cy="2394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sz="900">
              <a:latin typeface="Times New Roman" panose="02020603050405020304" pitchFamily="18" charset="0"/>
              <a:cs typeface="Times New Roman" panose="02020603050405020304" pitchFamily="18" charset="0"/>
            </a:rPr>
            <a:t>600</a:t>
          </a:r>
          <a:endParaRPr lang="ru-RU" sz="900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oneCellAnchor>
  <xdr:oneCellAnchor>
    <xdr:from>
      <xdr:col>3</xdr:col>
      <xdr:colOff>1184915</xdr:colOff>
      <xdr:row>26</xdr:row>
      <xdr:rowOff>153153</xdr:rowOff>
    </xdr:from>
    <xdr:ext cx="410406" cy="245787"/>
    <xdr:sp macro="" textlink="">
      <xdr:nvSpPr>
        <xdr:cNvPr id="32" name="TextBox 31">
          <a:extLst>
            <a:ext uri="{FF2B5EF4-FFF2-40B4-BE49-F238E27FC236}">
              <a16:creationId xmlns:a16="http://schemas.microsoft.com/office/drawing/2014/main" xmlns="" id="{00000000-0008-0000-0000-000020000000}"/>
            </a:ext>
          </a:extLst>
        </xdr:cNvPr>
        <xdr:cNvSpPr txBox="1"/>
      </xdr:nvSpPr>
      <xdr:spPr>
        <a:xfrm rot="20157076">
          <a:off x="8853657" y="5822170"/>
          <a:ext cx="408214" cy="2394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sz="900">
              <a:latin typeface="Times New Roman" panose="02020603050405020304" pitchFamily="18" charset="0"/>
              <a:cs typeface="Times New Roman" panose="02020603050405020304" pitchFamily="18" charset="0"/>
            </a:rPr>
            <a:t>600</a:t>
          </a:r>
          <a:endParaRPr lang="ru-RU" sz="900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oneCellAnchor>
  <xdr:oneCellAnchor>
    <xdr:from>
      <xdr:col>3</xdr:col>
      <xdr:colOff>927032</xdr:colOff>
      <xdr:row>29</xdr:row>
      <xdr:rowOff>89537</xdr:rowOff>
    </xdr:from>
    <xdr:ext cx="413647" cy="247468"/>
    <xdr:sp macro="" textlink="">
      <xdr:nvSpPr>
        <xdr:cNvPr id="33" name="TextBox 32">
          <a:extLst>
            <a:ext uri="{FF2B5EF4-FFF2-40B4-BE49-F238E27FC236}">
              <a16:creationId xmlns:a16="http://schemas.microsoft.com/office/drawing/2014/main" xmlns="" id="{00000000-0008-0000-0000-000021000000}"/>
            </a:ext>
          </a:extLst>
        </xdr:cNvPr>
        <xdr:cNvSpPr txBox="1"/>
      </xdr:nvSpPr>
      <xdr:spPr>
        <a:xfrm rot="1373710">
          <a:off x="7660572" y="6602732"/>
          <a:ext cx="408214" cy="2394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sz="900">
              <a:latin typeface="Times New Roman" panose="02020603050405020304" pitchFamily="18" charset="0"/>
              <a:cs typeface="Times New Roman" panose="02020603050405020304" pitchFamily="18" charset="0"/>
            </a:rPr>
            <a:t>720</a:t>
          </a:r>
          <a:endParaRPr lang="ru-RU" sz="900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oneCellAnchor>
  <xdr:oneCellAnchor>
    <xdr:from>
      <xdr:col>3</xdr:col>
      <xdr:colOff>1306228</xdr:colOff>
      <xdr:row>29</xdr:row>
      <xdr:rowOff>228169</xdr:rowOff>
    </xdr:from>
    <xdr:ext cx="420770" cy="245787"/>
    <xdr:sp macro="" textlink="">
      <xdr:nvSpPr>
        <xdr:cNvPr id="34" name="TextBox 33">
          <a:extLst>
            <a:ext uri="{FF2B5EF4-FFF2-40B4-BE49-F238E27FC236}">
              <a16:creationId xmlns:a16="http://schemas.microsoft.com/office/drawing/2014/main" xmlns="" id="{00000000-0008-0000-0000-000022000000}"/>
            </a:ext>
          </a:extLst>
        </xdr:cNvPr>
        <xdr:cNvSpPr txBox="1"/>
      </xdr:nvSpPr>
      <xdr:spPr>
        <a:xfrm rot="1373710">
          <a:off x="8043578" y="6740094"/>
          <a:ext cx="408214" cy="2394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sz="900">
              <a:latin typeface="Times New Roman" panose="02020603050405020304" pitchFamily="18" charset="0"/>
              <a:cs typeface="Times New Roman" panose="02020603050405020304" pitchFamily="18" charset="0"/>
            </a:rPr>
            <a:t>720</a:t>
          </a:r>
          <a:endParaRPr lang="ru-RU" sz="900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oneCellAnchor>
  <xdr:oneCellAnchor>
    <xdr:from>
      <xdr:col>3</xdr:col>
      <xdr:colOff>1483037</xdr:colOff>
      <xdr:row>34</xdr:row>
      <xdr:rowOff>354907</xdr:rowOff>
    </xdr:from>
    <xdr:ext cx="459508" cy="253644"/>
    <xdr:sp macro="" textlink="">
      <xdr:nvSpPr>
        <xdr:cNvPr id="35" name="TextBox 34">
          <a:extLst>
            <a:ext uri="{FF2B5EF4-FFF2-40B4-BE49-F238E27FC236}">
              <a16:creationId xmlns:a16="http://schemas.microsoft.com/office/drawing/2014/main" xmlns="" id="{00000000-0008-0000-0000-000023000000}"/>
            </a:ext>
          </a:extLst>
        </xdr:cNvPr>
        <xdr:cNvSpPr txBox="1"/>
      </xdr:nvSpPr>
      <xdr:spPr>
        <a:xfrm rot="20157076">
          <a:off x="8217847" y="8296852"/>
          <a:ext cx="408214" cy="2394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sz="900">
              <a:latin typeface="Times New Roman" panose="02020603050405020304" pitchFamily="18" charset="0"/>
              <a:cs typeface="Times New Roman" panose="02020603050405020304" pitchFamily="18" charset="0"/>
            </a:rPr>
            <a:t>450</a:t>
          </a:r>
          <a:endParaRPr lang="ru-RU" sz="900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oneCellAnchor>
  <xdr:oneCellAnchor>
    <xdr:from>
      <xdr:col>3</xdr:col>
      <xdr:colOff>508245</xdr:colOff>
      <xdr:row>33</xdr:row>
      <xdr:rowOff>244216</xdr:rowOff>
    </xdr:from>
    <xdr:ext cx="409396" cy="245787"/>
    <xdr:sp macro="" textlink="">
      <xdr:nvSpPr>
        <xdr:cNvPr id="36" name="TextBox 35">
          <a:extLst>
            <a:ext uri="{FF2B5EF4-FFF2-40B4-BE49-F238E27FC236}">
              <a16:creationId xmlns:a16="http://schemas.microsoft.com/office/drawing/2014/main" xmlns="" id="{00000000-0008-0000-0000-000024000000}"/>
            </a:ext>
          </a:extLst>
        </xdr:cNvPr>
        <xdr:cNvSpPr txBox="1"/>
      </xdr:nvSpPr>
      <xdr:spPr>
        <a:xfrm rot="20157076">
          <a:off x="7232260" y="7892791"/>
          <a:ext cx="408214" cy="2394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sz="900">
              <a:latin typeface="Times New Roman" panose="02020603050405020304" pitchFamily="18" charset="0"/>
              <a:cs typeface="Times New Roman" panose="02020603050405020304" pitchFamily="18" charset="0"/>
            </a:rPr>
            <a:t>450</a:t>
          </a:r>
          <a:endParaRPr lang="ru-RU" sz="900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oneCellAnchor>
  <xdr:oneCellAnchor>
    <xdr:from>
      <xdr:col>3</xdr:col>
      <xdr:colOff>220513</xdr:colOff>
      <xdr:row>34</xdr:row>
      <xdr:rowOff>453427</xdr:rowOff>
    </xdr:from>
    <xdr:ext cx="403936" cy="233183"/>
    <xdr:sp macro="" textlink="">
      <xdr:nvSpPr>
        <xdr:cNvPr id="37" name="TextBox 36">
          <a:extLst>
            <a:ext uri="{FF2B5EF4-FFF2-40B4-BE49-F238E27FC236}">
              <a16:creationId xmlns:a16="http://schemas.microsoft.com/office/drawing/2014/main" xmlns="" id="{00000000-0008-0000-0000-000025000000}"/>
            </a:ext>
          </a:extLst>
        </xdr:cNvPr>
        <xdr:cNvSpPr txBox="1"/>
      </xdr:nvSpPr>
      <xdr:spPr>
        <a:xfrm rot="1373710">
          <a:off x="6947703" y="8381402"/>
          <a:ext cx="408214" cy="2394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sz="900">
              <a:latin typeface="Times New Roman" panose="02020603050405020304" pitchFamily="18" charset="0"/>
              <a:cs typeface="Times New Roman" panose="02020603050405020304" pitchFamily="18" charset="0"/>
            </a:rPr>
            <a:t>720</a:t>
          </a:r>
          <a:endParaRPr lang="ru-RU" sz="900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oneCellAnchor>
  <xdr:oneCellAnchor>
    <xdr:from>
      <xdr:col>3</xdr:col>
      <xdr:colOff>532199</xdr:colOff>
      <xdr:row>35</xdr:row>
      <xdr:rowOff>2910</xdr:rowOff>
    </xdr:from>
    <xdr:ext cx="418455" cy="245958"/>
    <xdr:sp macro="" textlink="">
      <xdr:nvSpPr>
        <xdr:cNvPr id="38" name="TextBox 37">
          <a:extLst>
            <a:ext uri="{FF2B5EF4-FFF2-40B4-BE49-F238E27FC236}">
              <a16:creationId xmlns:a16="http://schemas.microsoft.com/office/drawing/2014/main" xmlns="" id="{00000000-0008-0000-0000-000026000000}"/>
            </a:ext>
          </a:extLst>
        </xdr:cNvPr>
        <xdr:cNvSpPr txBox="1"/>
      </xdr:nvSpPr>
      <xdr:spPr>
        <a:xfrm rot="1373710">
          <a:off x="7250499" y="8508735"/>
          <a:ext cx="408214" cy="2394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sz="900">
              <a:latin typeface="Times New Roman" panose="02020603050405020304" pitchFamily="18" charset="0"/>
              <a:cs typeface="Times New Roman" panose="02020603050405020304" pitchFamily="18" charset="0"/>
            </a:rPr>
            <a:t>720</a:t>
          </a:r>
          <a:endParaRPr lang="ru-RU" sz="900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oneCellAnchor>
  <xdr:oneCellAnchor>
    <xdr:from>
      <xdr:col>3</xdr:col>
      <xdr:colOff>926392</xdr:colOff>
      <xdr:row>34</xdr:row>
      <xdr:rowOff>23907</xdr:rowOff>
    </xdr:from>
    <xdr:ext cx="428764" cy="230274"/>
    <xdr:sp macro="" textlink="">
      <xdr:nvSpPr>
        <xdr:cNvPr id="39" name="TextBox 38">
          <a:extLst>
            <a:ext uri="{FF2B5EF4-FFF2-40B4-BE49-F238E27FC236}">
              <a16:creationId xmlns:a16="http://schemas.microsoft.com/office/drawing/2014/main" xmlns="" id="{00000000-0008-0000-0000-000027000000}"/>
            </a:ext>
          </a:extLst>
        </xdr:cNvPr>
        <xdr:cNvSpPr txBox="1"/>
      </xdr:nvSpPr>
      <xdr:spPr>
        <a:xfrm rot="1373710">
          <a:off x="7659932" y="7941087"/>
          <a:ext cx="408214" cy="2394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sz="900">
              <a:latin typeface="Times New Roman" panose="02020603050405020304" pitchFamily="18" charset="0"/>
              <a:cs typeface="Times New Roman" panose="02020603050405020304" pitchFamily="18" charset="0"/>
            </a:rPr>
            <a:t>900</a:t>
          </a:r>
          <a:endParaRPr lang="ru-RU" sz="900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oneCellAnchor>
  <xdr:oneCellAnchor>
    <xdr:from>
      <xdr:col>3</xdr:col>
      <xdr:colOff>1319624</xdr:colOff>
      <xdr:row>34</xdr:row>
      <xdr:rowOff>187670</xdr:rowOff>
    </xdr:from>
    <xdr:ext cx="393693" cy="239485"/>
    <xdr:sp macro="" textlink="">
      <xdr:nvSpPr>
        <xdr:cNvPr id="40" name="TextBox 39">
          <a:extLst>
            <a:ext uri="{FF2B5EF4-FFF2-40B4-BE49-F238E27FC236}">
              <a16:creationId xmlns:a16="http://schemas.microsoft.com/office/drawing/2014/main" xmlns="" id="{00000000-0008-0000-0000-000028000000}"/>
            </a:ext>
          </a:extLst>
        </xdr:cNvPr>
        <xdr:cNvSpPr txBox="1"/>
      </xdr:nvSpPr>
      <xdr:spPr>
        <a:xfrm rot="1373710">
          <a:off x="8037924" y="8098500"/>
          <a:ext cx="408214" cy="2394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sz="900">
              <a:latin typeface="Times New Roman" panose="02020603050405020304" pitchFamily="18" charset="0"/>
              <a:cs typeface="Times New Roman" panose="02020603050405020304" pitchFamily="18" charset="0"/>
            </a:rPr>
            <a:t>900</a:t>
          </a:r>
          <a:endParaRPr lang="ru-RU" sz="900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oneCellAnchor>
  <xdr:oneCellAnchor>
    <xdr:from>
      <xdr:col>3</xdr:col>
      <xdr:colOff>219283</xdr:colOff>
      <xdr:row>36</xdr:row>
      <xdr:rowOff>509101</xdr:rowOff>
    </xdr:from>
    <xdr:ext cx="439154" cy="254936"/>
    <xdr:sp macro="" textlink="">
      <xdr:nvSpPr>
        <xdr:cNvPr id="41" name="TextBox 40">
          <a:extLst>
            <a:ext uri="{FF2B5EF4-FFF2-40B4-BE49-F238E27FC236}">
              <a16:creationId xmlns:a16="http://schemas.microsoft.com/office/drawing/2014/main" xmlns="" id="{00000000-0008-0000-0000-000029000000}"/>
            </a:ext>
          </a:extLst>
        </xdr:cNvPr>
        <xdr:cNvSpPr txBox="1"/>
      </xdr:nvSpPr>
      <xdr:spPr>
        <a:xfrm rot="1174971">
          <a:off x="6935043" y="9594046"/>
          <a:ext cx="445211" cy="2394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sz="900">
              <a:latin typeface="Times New Roman" panose="02020603050405020304" pitchFamily="18" charset="0"/>
              <a:cs typeface="Times New Roman" panose="02020603050405020304" pitchFamily="18" charset="0"/>
            </a:rPr>
            <a:t>600</a:t>
          </a:r>
          <a:endParaRPr lang="ru-RU" sz="900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oneCellAnchor>
  <xdr:oneCellAnchor>
    <xdr:from>
      <xdr:col>3</xdr:col>
      <xdr:colOff>436788</xdr:colOff>
      <xdr:row>37</xdr:row>
      <xdr:rowOff>52001</xdr:rowOff>
    </xdr:from>
    <xdr:ext cx="451821" cy="256848"/>
    <xdr:sp macro="" textlink="">
      <xdr:nvSpPr>
        <xdr:cNvPr id="42" name="TextBox 41">
          <a:extLst>
            <a:ext uri="{FF2B5EF4-FFF2-40B4-BE49-F238E27FC236}">
              <a16:creationId xmlns:a16="http://schemas.microsoft.com/office/drawing/2014/main" xmlns="" id="{00000000-0008-0000-0000-00002A000000}"/>
            </a:ext>
          </a:extLst>
        </xdr:cNvPr>
        <xdr:cNvSpPr txBox="1"/>
      </xdr:nvSpPr>
      <xdr:spPr>
        <a:xfrm rot="1174971">
          <a:off x="7157628" y="9691301"/>
          <a:ext cx="445211" cy="2394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sz="900">
              <a:latin typeface="Times New Roman" panose="02020603050405020304" pitchFamily="18" charset="0"/>
              <a:cs typeface="Times New Roman" panose="02020603050405020304" pitchFamily="18" charset="0"/>
            </a:rPr>
            <a:t>600</a:t>
          </a:r>
          <a:endParaRPr lang="ru-RU" sz="900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oneCellAnchor>
  <xdr:oneCellAnchor>
    <xdr:from>
      <xdr:col>3</xdr:col>
      <xdr:colOff>774132</xdr:colOff>
      <xdr:row>36</xdr:row>
      <xdr:rowOff>34727</xdr:rowOff>
    </xdr:from>
    <xdr:ext cx="445271" cy="245958"/>
    <xdr:sp macro="" textlink="">
      <xdr:nvSpPr>
        <xdr:cNvPr id="43" name="TextBox 42">
          <a:extLst>
            <a:ext uri="{FF2B5EF4-FFF2-40B4-BE49-F238E27FC236}">
              <a16:creationId xmlns:a16="http://schemas.microsoft.com/office/drawing/2014/main" xmlns="" id="{00000000-0008-0000-0000-00002B000000}"/>
            </a:ext>
          </a:extLst>
        </xdr:cNvPr>
        <xdr:cNvSpPr txBox="1"/>
      </xdr:nvSpPr>
      <xdr:spPr>
        <a:xfrm rot="1437686">
          <a:off x="7491162" y="9112052"/>
          <a:ext cx="445211" cy="2394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sz="900">
              <a:latin typeface="Times New Roman" panose="02020603050405020304" pitchFamily="18" charset="0"/>
              <a:cs typeface="Times New Roman" panose="02020603050405020304" pitchFamily="18" charset="0"/>
            </a:rPr>
            <a:t>1200</a:t>
          </a:r>
          <a:endParaRPr lang="ru-RU" sz="900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oneCellAnchor>
  <xdr:oneCellAnchor>
    <xdr:from>
      <xdr:col>3</xdr:col>
      <xdr:colOff>1233593</xdr:colOff>
      <xdr:row>36</xdr:row>
      <xdr:rowOff>224299</xdr:rowOff>
    </xdr:from>
    <xdr:ext cx="456439" cy="236848"/>
    <xdr:sp macro="" textlink="">
      <xdr:nvSpPr>
        <xdr:cNvPr id="44" name="TextBox 43">
          <a:extLst>
            <a:ext uri="{FF2B5EF4-FFF2-40B4-BE49-F238E27FC236}">
              <a16:creationId xmlns:a16="http://schemas.microsoft.com/office/drawing/2014/main" xmlns="" id="{00000000-0008-0000-0000-00002C000000}"/>
            </a:ext>
          </a:extLst>
        </xdr:cNvPr>
        <xdr:cNvSpPr txBox="1"/>
      </xdr:nvSpPr>
      <xdr:spPr>
        <a:xfrm rot="1437686">
          <a:off x="7959513" y="9301624"/>
          <a:ext cx="445211" cy="2394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sz="900">
              <a:latin typeface="Times New Roman" panose="02020603050405020304" pitchFamily="18" charset="0"/>
              <a:cs typeface="Times New Roman" panose="02020603050405020304" pitchFamily="18" charset="0"/>
            </a:rPr>
            <a:t>1200</a:t>
          </a:r>
          <a:endParaRPr lang="ru-RU" sz="900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oneCellAnchor>
  <xdr:oneCellAnchor>
    <xdr:from>
      <xdr:col>3</xdr:col>
      <xdr:colOff>291537</xdr:colOff>
      <xdr:row>35</xdr:row>
      <xdr:rowOff>535233</xdr:rowOff>
    </xdr:from>
    <xdr:ext cx="447297" cy="255418"/>
    <xdr:sp macro="" textlink="">
      <xdr:nvSpPr>
        <xdr:cNvPr id="45" name="TextBox 44">
          <a:extLst>
            <a:ext uri="{FF2B5EF4-FFF2-40B4-BE49-F238E27FC236}">
              <a16:creationId xmlns:a16="http://schemas.microsoft.com/office/drawing/2014/main" xmlns="" id="{00000000-0008-0000-0000-00002D000000}"/>
            </a:ext>
          </a:extLst>
        </xdr:cNvPr>
        <xdr:cNvSpPr txBox="1"/>
      </xdr:nvSpPr>
      <xdr:spPr>
        <a:xfrm rot="20101558">
          <a:off x="7018727" y="9041058"/>
          <a:ext cx="445211" cy="2394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sz="900">
              <a:latin typeface="Times New Roman" panose="02020603050405020304" pitchFamily="18" charset="0"/>
              <a:cs typeface="Times New Roman" panose="02020603050405020304" pitchFamily="18" charset="0"/>
            </a:rPr>
            <a:t>600</a:t>
          </a:r>
          <a:endParaRPr lang="ru-RU" sz="900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oneCellAnchor>
  <xdr:oneCellAnchor>
    <xdr:from>
      <xdr:col>3</xdr:col>
      <xdr:colOff>1340046</xdr:colOff>
      <xdr:row>36</xdr:row>
      <xdr:rowOff>531362</xdr:rowOff>
    </xdr:from>
    <xdr:ext cx="436716" cy="233183"/>
    <xdr:sp macro="" textlink="">
      <xdr:nvSpPr>
        <xdr:cNvPr id="46" name="TextBox 45">
          <a:extLst>
            <a:ext uri="{FF2B5EF4-FFF2-40B4-BE49-F238E27FC236}">
              <a16:creationId xmlns:a16="http://schemas.microsoft.com/office/drawing/2014/main" xmlns="" id="{00000000-0008-0000-0000-00002E000000}"/>
            </a:ext>
          </a:extLst>
        </xdr:cNvPr>
        <xdr:cNvSpPr txBox="1"/>
      </xdr:nvSpPr>
      <xdr:spPr>
        <a:xfrm rot="20101558">
          <a:off x="8067871" y="9602337"/>
          <a:ext cx="445211" cy="2394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sz="900">
              <a:latin typeface="Times New Roman" panose="02020603050405020304" pitchFamily="18" charset="0"/>
              <a:cs typeface="Times New Roman" panose="02020603050405020304" pitchFamily="18" charset="0"/>
            </a:rPr>
            <a:t>600</a:t>
          </a:r>
          <a:endParaRPr lang="ru-RU" sz="900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oneCellAnchor>
  <xdr:oneCellAnchor>
    <xdr:from>
      <xdr:col>3</xdr:col>
      <xdr:colOff>450206</xdr:colOff>
      <xdr:row>38</xdr:row>
      <xdr:rowOff>106830</xdr:rowOff>
    </xdr:from>
    <xdr:ext cx="446600" cy="233183"/>
    <xdr:sp macro="" textlink="">
      <xdr:nvSpPr>
        <xdr:cNvPr id="47" name="TextBox 46">
          <a:extLst>
            <a:ext uri="{FF2B5EF4-FFF2-40B4-BE49-F238E27FC236}">
              <a16:creationId xmlns:a16="http://schemas.microsoft.com/office/drawing/2014/main" xmlns="" id="{00000000-0008-0000-0000-00002F000000}"/>
            </a:ext>
          </a:extLst>
        </xdr:cNvPr>
        <xdr:cNvSpPr txBox="1"/>
      </xdr:nvSpPr>
      <xdr:spPr>
        <a:xfrm rot="20309544">
          <a:off x="8111957" y="10346205"/>
          <a:ext cx="445211" cy="2394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sz="900">
              <a:latin typeface="Times New Roman" panose="02020603050405020304" pitchFamily="18" charset="0"/>
              <a:cs typeface="Times New Roman" panose="02020603050405020304" pitchFamily="18" charset="0"/>
            </a:rPr>
            <a:t>600</a:t>
          </a:r>
          <a:endParaRPr lang="ru-RU" sz="900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oneCellAnchor>
  <xdr:twoCellAnchor editAs="oneCell">
    <xdr:from>
      <xdr:col>3</xdr:col>
      <xdr:colOff>285750</xdr:colOff>
      <xdr:row>93</xdr:row>
      <xdr:rowOff>114300</xdr:rowOff>
    </xdr:from>
    <xdr:to>
      <xdr:col>3</xdr:col>
      <xdr:colOff>1609725</xdr:colOff>
      <xdr:row>97</xdr:row>
      <xdr:rowOff>114300</xdr:rowOff>
    </xdr:to>
    <xdr:pic>
      <xdr:nvPicPr>
        <xdr:cNvPr id="100044" name="Рисунок 4">
          <a:extLst>
            <a:ext uri="{FF2B5EF4-FFF2-40B4-BE49-F238E27FC236}">
              <a16:creationId xmlns:a16="http://schemas.microsoft.com/office/drawing/2014/main" xmlns="" id="{00000000-0008-0000-0000-0000CC86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62900" y="28822650"/>
          <a:ext cx="1323975" cy="914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123825</xdr:colOff>
      <xdr:row>98</xdr:row>
      <xdr:rowOff>57150</xdr:rowOff>
    </xdr:from>
    <xdr:to>
      <xdr:col>3</xdr:col>
      <xdr:colOff>1714500</xdr:colOff>
      <xdr:row>102</xdr:row>
      <xdr:rowOff>171450</xdr:rowOff>
    </xdr:to>
    <xdr:pic>
      <xdr:nvPicPr>
        <xdr:cNvPr id="100045" name="Рисунок 5">
          <a:extLst>
            <a:ext uri="{FF2B5EF4-FFF2-40B4-BE49-F238E27FC236}">
              <a16:creationId xmlns:a16="http://schemas.microsoft.com/office/drawing/2014/main" xmlns="" id="{00000000-0008-0000-0000-0000CD86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00975" y="29908500"/>
          <a:ext cx="1590675" cy="1028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85725</xdr:colOff>
      <xdr:row>108</xdr:row>
      <xdr:rowOff>76200</xdr:rowOff>
    </xdr:from>
    <xdr:to>
      <xdr:col>3</xdr:col>
      <xdr:colOff>1781175</xdr:colOff>
      <xdr:row>112</xdr:row>
      <xdr:rowOff>152400</xdr:rowOff>
    </xdr:to>
    <xdr:pic>
      <xdr:nvPicPr>
        <xdr:cNvPr id="100046" name="Рисунок 6">
          <a:extLst>
            <a:ext uri="{FF2B5EF4-FFF2-40B4-BE49-F238E27FC236}">
              <a16:creationId xmlns:a16="http://schemas.microsoft.com/office/drawing/2014/main" xmlns="" id="{00000000-0008-0000-0000-0000CE86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62875" y="32213550"/>
          <a:ext cx="1695450" cy="990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266700</xdr:colOff>
      <xdr:row>103</xdr:row>
      <xdr:rowOff>123825</xdr:rowOff>
    </xdr:from>
    <xdr:to>
      <xdr:col>3</xdr:col>
      <xdr:colOff>1628775</xdr:colOff>
      <xdr:row>107</xdr:row>
      <xdr:rowOff>85725</xdr:rowOff>
    </xdr:to>
    <xdr:pic>
      <xdr:nvPicPr>
        <xdr:cNvPr id="100047" name="Рисунок 7">
          <a:extLst>
            <a:ext uri="{FF2B5EF4-FFF2-40B4-BE49-F238E27FC236}">
              <a16:creationId xmlns:a16="http://schemas.microsoft.com/office/drawing/2014/main" xmlns="" id="{00000000-0008-0000-0000-0000CF86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43850" y="31118175"/>
          <a:ext cx="1362075" cy="876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57150</xdr:colOff>
      <xdr:row>124</xdr:row>
      <xdr:rowOff>85725</xdr:rowOff>
    </xdr:from>
    <xdr:to>
      <xdr:col>3</xdr:col>
      <xdr:colOff>1819275</xdr:colOff>
      <xdr:row>128</xdr:row>
      <xdr:rowOff>152400</xdr:rowOff>
    </xdr:to>
    <xdr:pic>
      <xdr:nvPicPr>
        <xdr:cNvPr id="100048" name="Рисунок 8">
          <a:extLst>
            <a:ext uri="{FF2B5EF4-FFF2-40B4-BE49-F238E27FC236}">
              <a16:creationId xmlns:a16="http://schemas.microsoft.com/office/drawing/2014/main" xmlns="" id="{00000000-0008-0000-0000-0000D086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34300" y="36214050"/>
          <a:ext cx="1762125" cy="1095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285750</xdr:colOff>
      <xdr:row>119</xdr:row>
      <xdr:rowOff>238125</xdr:rowOff>
    </xdr:from>
    <xdr:to>
      <xdr:col>3</xdr:col>
      <xdr:colOff>1628775</xdr:colOff>
      <xdr:row>123</xdr:row>
      <xdr:rowOff>66675</xdr:rowOff>
    </xdr:to>
    <xdr:pic>
      <xdr:nvPicPr>
        <xdr:cNvPr id="100049" name="Рисунок 9">
          <a:extLst>
            <a:ext uri="{FF2B5EF4-FFF2-40B4-BE49-F238E27FC236}">
              <a16:creationId xmlns:a16="http://schemas.microsoft.com/office/drawing/2014/main" xmlns="" id="{00000000-0008-0000-0000-0000D186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62900" y="35080575"/>
          <a:ext cx="1343025" cy="857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409575</xdr:colOff>
      <xdr:row>115</xdr:row>
      <xdr:rowOff>28575</xdr:rowOff>
    </xdr:from>
    <xdr:to>
      <xdr:col>3</xdr:col>
      <xdr:colOff>1419225</xdr:colOff>
      <xdr:row>118</xdr:row>
      <xdr:rowOff>19050</xdr:rowOff>
    </xdr:to>
    <xdr:pic>
      <xdr:nvPicPr>
        <xdr:cNvPr id="100050" name="Рисунок 10">
          <a:extLst>
            <a:ext uri="{FF2B5EF4-FFF2-40B4-BE49-F238E27FC236}">
              <a16:creationId xmlns:a16="http://schemas.microsoft.com/office/drawing/2014/main" xmlns="" id="{00000000-0008-0000-0000-0000D286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86725" y="33842325"/>
          <a:ext cx="1009650" cy="762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266700</xdr:colOff>
      <xdr:row>130</xdr:row>
      <xdr:rowOff>304800</xdr:rowOff>
    </xdr:from>
    <xdr:to>
      <xdr:col>3</xdr:col>
      <xdr:colOff>1676400</xdr:colOff>
      <xdr:row>132</xdr:row>
      <xdr:rowOff>228600</xdr:rowOff>
    </xdr:to>
    <xdr:pic>
      <xdr:nvPicPr>
        <xdr:cNvPr id="100051" name="Рисунок 1">
          <a:extLst>
            <a:ext uri="{FF2B5EF4-FFF2-40B4-BE49-F238E27FC236}">
              <a16:creationId xmlns:a16="http://schemas.microsoft.com/office/drawing/2014/main" xmlns="" id="{00000000-0008-0000-0000-0000D386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43850" y="38290500"/>
          <a:ext cx="1409700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638174</xdr:colOff>
      <xdr:row>0</xdr:row>
      <xdr:rowOff>28575</xdr:rowOff>
    </xdr:from>
    <xdr:to>
      <xdr:col>1</xdr:col>
      <xdr:colOff>2924174</xdr:colOff>
      <xdr:row>7</xdr:row>
      <xdr:rowOff>123825</xdr:rowOff>
    </xdr:to>
    <xdr:pic>
      <xdr:nvPicPr>
        <xdr:cNvPr id="50" name="Рисунок 49" descr="Копия Untitled-2"/>
        <xdr:cNvPicPr>
          <a:picLocks noChangeAspect="1" noChangeArrowheads="1"/>
        </xdr:cNvPicPr>
      </xdr:nvPicPr>
      <xdr:blipFill>
        <a:blip xmlns:r="http://schemas.openxmlformats.org/officeDocument/2006/relationships" r:embed="rId25"/>
        <a:srcRect/>
        <a:stretch>
          <a:fillRect/>
        </a:stretch>
      </xdr:blipFill>
      <xdr:spPr bwMode="auto">
        <a:xfrm>
          <a:off x="638174" y="28575"/>
          <a:ext cx="3857625" cy="1428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257175</xdr:colOff>
      <xdr:row>34</xdr:row>
      <xdr:rowOff>95250</xdr:rowOff>
    </xdr:from>
    <xdr:to>
      <xdr:col>3</xdr:col>
      <xdr:colOff>1628775</xdr:colOff>
      <xdr:row>35</xdr:row>
      <xdr:rowOff>504825</xdr:rowOff>
    </xdr:to>
    <xdr:pic>
      <xdr:nvPicPr>
        <xdr:cNvPr id="102672" name="Рисунок 7">
          <a:extLst>
            <a:ext uri="{FF2B5EF4-FFF2-40B4-BE49-F238E27FC236}">
              <a16:creationId xmlns:a16="http://schemas.microsoft.com/office/drawing/2014/main" xmlns="" id="{00000000-0008-0000-0100-00001091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10475" y="8658225"/>
          <a:ext cx="1371600" cy="981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381000</xdr:colOff>
      <xdr:row>21</xdr:row>
      <xdr:rowOff>257175</xdr:rowOff>
    </xdr:from>
    <xdr:to>
      <xdr:col>3</xdr:col>
      <xdr:colOff>1485900</xdr:colOff>
      <xdr:row>24</xdr:row>
      <xdr:rowOff>247650</xdr:rowOff>
    </xdr:to>
    <xdr:pic>
      <xdr:nvPicPr>
        <xdr:cNvPr id="102673" name="Рисунок 21">
          <a:extLst>
            <a:ext uri="{FF2B5EF4-FFF2-40B4-BE49-F238E27FC236}">
              <a16:creationId xmlns:a16="http://schemas.microsoft.com/office/drawing/2014/main" xmlns="" id="{00000000-0008-0000-0100-00001191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34300" y="5105400"/>
          <a:ext cx="1104900" cy="847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285750</xdr:colOff>
      <xdr:row>25</xdr:row>
      <xdr:rowOff>209550</xdr:rowOff>
    </xdr:from>
    <xdr:to>
      <xdr:col>3</xdr:col>
      <xdr:colOff>1590675</xdr:colOff>
      <xdr:row>28</xdr:row>
      <xdr:rowOff>238125</xdr:rowOff>
    </xdr:to>
    <xdr:pic>
      <xdr:nvPicPr>
        <xdr:cNvPr id="102674" name="Рисунок 22">
          <a:extLst>
            <a:ext uri="{FF2B5EF4-FFF2-40B4-BE49-F238E27FC236}">
              <a16:creationId xmlns:a16="http://schemas.microsoft.com/office/drawing/2014/main" xmlns="" id="{00000000-0008-0000-0100-00001291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39050" y="6200775"/>
          <a:ext cx="1304925" cy="885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276225</xdr:colOff>
      <xdr:row>36</xdr:row>
      <xdr:rowOff>85725</xdr:rowOff>
    </xdr:from>
    <xdr:to>
      <xdr:col>3</xdr:col>
      <xdr:colOff>1666875</xdr:colOff>
      <xdr:row>37</xdr:row>
      <xdr:rowOff>485775</xdr:rowOff>
    </xdr:to>
    <xdr:pic>
      <xdr:nvPicPr>
        <xdr:cNvPr id="102675" name="Рисунок 8">
          <a:extLst>
            <a:ext uri="{FF2B5EF4-FFF2-40B4-BE49-F238E27FC236}">
              <a16:creationId xmlns:a16="http://schemas.microsoft.com/office/drawing/2014/main" xmlns="" id="{00000000-0008-0000-0100-00001391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9525" y="9791700"/>
          <a:ext cx="1390650" cy="971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3</xdr:col>
      <xdr:colOff>1221979</xdr:colOff>
      <xdr:row>16</xdr:row>
      <xdr:rowOff>123801</xdr:rowOff>
    </xdr:from>
    <xdr:ext cx="420608" cy="241224"/>
    <xdr:sp macro="" textlink="">
      <xdr:nvSpPr>
        <xdr:cNvPr id="26" name="TextBox 25">
          <a:extLst>
            <a:ext uri="{FF2B5EF4-FFF2-40B4-BE49-F238E27FC236}">
              <a16:creationId xmlns:a16="http://schemas.microsoft.com/office/drawing/2014/main" xmlns="" id="{00000000-0008-0000-0100-00001A000000}"/>
            </a:ext>
          </a:extLst>
        </xdr:cNvPr>
        <xdr:cNvSpPr txBox="1"/>
      </xdr:nvSpPr>
      <xdr:spPr>
        <a:xfrm rot="1373710">
          <a:off x="7956154" y="2915896"/>
          <a:ext cx="408214" cy="2394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sz="900">
              <a:latin typeface="Times New Roman" panose="02020603050405020304" pitchFamily="18" charset="0"/>
              <a:cs typeface="Times New Roman" panose="02020603050405020304" pitchFamily="18" charset="0"/>
            </a:rPr>
            <a:t>720</a:t>
          </a:r>
          <a:endParaRPr lang="ru-RU" sz="900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oneCellAnchor>
  <xdr:oneCellAnchor>
    <xdr:from>
      <xdr:col>3</xdr:col>
      <xdr:colOff>363591</xdr:colOff>
      <xdr:row>23</xdr:row>
      <xdr:rowOff>52384</xdr:rowOff>
    </xdr:from>
    <xdr:ext cx="413932" cy="246184"/>
    <xdr:sp macro="" textlink="">
      <xdr:nvSpPr>
        <xdr:cNvPr id="27" name="TextBox 26">
          <a:extLst>
            <a:ext uri="{FF2B5EF4-FFF2-40B4-BE49-F238E27FC236}">
              <a16:creationId xmlns:a16="http://schemas.microsoft.com/office/drawing/2014/main" xmlns="" id="{00000000-0008-0000-0100-00001B000000}"/>
            </a:ext>
          </a:extLst>
        </xdr:cNvPr>
        <xdr:cNvSpPr txBox="1"/>
      </xdr:nvSpPr>
      <xdr:spPr>
        <a:xfrm rot="1373710">
          <a:off x="7723339" y="4851812"/>
          <a:ext cx="408214" cy="2394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sz="900">
              <a:latin typeface="Times New Roman" panose="02020603050405020304" pitchFamily="18" charset="0"/>
              <a:cs typeface="Times New Roman" panose="02020603050405020304" pitchFamily="18" charset="0"/>
            </a:rPr>
            <a:t>720</a:t>
          </a:r>
          <a:endParaRPr lang="ru-RU" sz="900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oneCellAnchor>
  <xdr:oneCellAnchor>
    <xdr:from>
      <xdr:col>3</xdr:col>
      <xdr:colOff>1181002</xdr:colOff>
      <xdr:row>21</xdr:row>
      <xdr:rowOff>181460</xdr:rowOff>
    </xdr:from>
    <xdr:ext cx="403412" cy="231760"/>
    <xdr:sp macro="" textlink="">
      <xdr:nvSpPr>
        <xdr:cNvPr id="28" name="TextBox 27">
          <a:extLst>
            <a:ext uri="{FF2B5EF4-FFF2-40B4-BE49-F238E27FC236}">
              <a16:creationId xmlns:a16="http://schemas.microsoft.com/office/drawing/2014/main" xmlns="" id="{00000000-0008-0000-0100-00001C000000}"/>
            </a:ext>
          </a:extLst>
        </xdr:cNvPr>
        <xdr:cNvSpPr txBox="1"/>
      </xdr:nvSpPr>
      <xdr:spPr>
        <a:xfrm rot="1373710">
          <a:off x="8525730" y="4420085"/>
          <a:ext cx="408214" cy="2394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sz="900">
              <a:latin typeface="Times New Roman" panose="02020603050405020304" pitchFamily="18" charset="0"/>
              <a:cs typeface="Times New Roman" panose="02020603050405020304" pitchFamily="18" charset="0"/>
            </a:rPr>
            <a:t>900</a:t>
          </a:r>
          <a:endParaRPr lang="ru-RU" sz="900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oneCellAnchor>
  <xdr:oneCellAnchor>
    <xdr:from>
      <xdr:col>3</xdr:col>
      <xdr:colOff>1352938</xdr:colOff>
      <xdr:row>22</xdr:row>
      <xdr:rowOff>116346</xdr:rowOff>
    </xdr:from>
    <xdr:ext cx="416876" cy="215537"/>
    <xdr:sp macro="" textlink="">
      <xdr:nvSpPr>
        <xdr:cNvPr id="29" name="TextBox 28">
          <a:extLst>
            <a:ext uri="{FF2B5EF4-FFF2-40B4-BE49-F238E27FC236}">
              <a16:creationId xmlns:a16="http://schemas.microsoft.com/office/drawing/2014/main" xmlns="" id="{00000000-0008-0000-0100-00001D000000}"/>
            </a:ext>
          </a:extLst>
        </xdr:cNvPr>
        <xdr:cNvSpPr txBox="1"/>
      </xdr:nvSpPr>
      <xdr:spPr>
        <a:xfrm rot="20157076">
          <a:off x="8695126" y="4623576"/>
          <a:ext cx="408214" cy="2394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sz="900">
              <a:latin typeface="Times New Roman" panose="02020603050405020304" pitchFamily="18" charset="0"/>
              <a:cs typeface="Times New Roman" panose="02020603050405020304" pitchFamily="18" charset="0"/>
            </a:rPr>
            <a:t>450</a:t>
          </a:r>
          <a:endParaRPr lang="ru-RU" sz="900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oneCellAnchor>
  <xdr:oneCellAnchor>
    <xdr:from>
      <xdr:col>3</xdr:col>
      <xdr:colOff>1144282</xdr:colOff>
      <xdr:row>25</xdr:row>
      <xdr:rowOff>164437</xdr:rowOff>
    </xdr:from>
    <xdr:ext cx="439878" cy="249064"/>
    <xdr:sp macro="" textlink="">
      <xdr:nvSpPr>
        <xdr:cNvPr id="30" name="TextBox 29">
          <a:extLst>
            <a:ext uri="{FF2B5EF4-FFF2-40B4-BE49-F238E27FC236}">
              <a16:creationId xmlns:a16="http://schemas.microsoft.com/office/drawing/2014/main" xmlns="" id="{00000000-0008-0000-0100-00001E000000}"/>
            </a:ext>
          </a:extLst>
        </xdr:cNvPr>
        <xdr:cNvSpPr txBox="1"/>
      </xdr:nvSpPr>
      <xdr:spPr>
        <a:xfrm rot="1174971">
          <a:off x="8484247" y="5527012"/>
          <a:ext cx="445211" cy="2394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sz="900">
              <a:latin typeface="Times New Roman" panose="02020603050405020304" pitchFamily="18" charset="0"/>
              <a:cs typeface="Times New Roman" panose="02020603050405020304" pitchFamily="18" charset="0"/>
            </a:rPr>
            <a:t>1200</a:t>
          </a:r>
          <a:endParaRPr lang="ru-RU" sz="900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oneCellAnchor>
  <xdr:oneCellAnchor>
    <xdr:from>
      <xdr:col>3</xdr:col>
      <xdr:colOff>250223</xdr:colOff>
      <xdr:row>27</xdr:row>
      <xdr:rowOff>33997</xdr:rowOff>
    </xdr:from>
    <xdr:ext cx="451770" cy="233183"/>
    <xdr:sp macro="" textlink="">
      <xdr:nvSpPr>
        <xdr:cNvPr id="31" name="TextBox 30">
          <a:extLst>
            <a:ext uri="{FF2B5EF4-FFF2-40B4-BE49-F238E27FC236}">
              <a16:creationId xmlns:a16="http://schemas.microsoft.com/office/drawing/2014/main" xmlns="" id="{00000000-0008-0000-0100-00001F000000}"/>
            </a:ext>
          </a:extLst>
        </xdr:cNvPr>
        <xdr:cNvSpPr txBox="1"/>
      </xdr:nvSpPr>
      <xdr:spPr>
        <a:xfrm rot="1174971">
          <a:off x="7612511" y="5962455"/>
          <a:ext cx="445211" cy="2394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sz="900">
              <a:latin typeface="Times New Roman" panose="02020603050405020304" pitchFamily="18" charset="0"/>
              <a:cs typeface="Times New Roman" panose="02020603050405020304" pitchFamily="18" charset="0"/>
            </a:rPr>
            <a:t>600</a:t>
          </a:r>
          <a:endParaRPr lang="ru-RU" sz="900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oneCellAnchor>
  <xdr:oneCellAnchor>
    <xdr:from>
      <xdr:col>3</xdr:col>
      <xdr:colOff>1259714</xdr:colOff>
      <xdr:row>26</xdr:row>
      <xdr:rowOff>213388</xdr:rowOff>
    </xdr:from>
    <xdr:ext cx="406115" cy="241517"/>
    <xdr:sp macro="" textlink="">
      <xdr:nvSpPr>
        <xdr:cNvPr id="32" name="TextBox 31">
          <a:extLst>
            <a:ext uri="{FF2B5EF4-FFF2-40B4-BE49-F238E27FC236}">
              <a16:creationId xmlns:a16="http://schemas.microsoft.com/office/drawing/2014/main" xmlns="" id="{00000000-0008-0000-0100-000020000000}"/>
            </a:ext>
          </a:extLst>
        </xdr:cNvPr>
        <xdr:cNvSpPr txBox="1"/>
      </xdr:nvSpPr>
      <xdr:spPr>
        <a:xfrm rot="20157076">
          <a:off x="8616922" y="5854826"/>
          <a:ext cx="408214" cy="2394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sz="900">
              <a:latin typeface="Times New Roman" panose="02020603050405020304" pitchFamily="18" charset="0"/>
              <a:cs typeface="Times New Roman" panose="02020603050405020304" pitchFamily="18" charset="0"/>
            </a:rPr>
            <a:t>600</a:t>
          </a:r>
          <a:endParaRPr lang="ru-RU" sz="900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oneCellAnchor>
  <xdr:oneCellAnchor>
    <xdr:from>
      <xdr:col>3</xdr:col>
      <xdr:colOff>927032</xdr:colOff>
      <xdr:row>29</xdr:row>
      <xdr:rowOff>89537</xdr:rowOff>
    </xdr:from>
    <xdr:ext cx="422992" cy="246184"/>
    <xdr:sp macro="" textlink="">
      <xdr:nvSpPr>
        <xdr:cNvPr id="33" name="TextBox 32">
          <a:extLst>
            <a:ext uri="{FF2B5EF4-FFF2-40B4-BE49-F238E27FC236}">
              <a16:creationId xmlns:a16="http://schemas.microsoft.com/office/drawing/2014/main" xmlns="" id="{00000000-0008-0000-0100-000021000000}"/>
            </a:ext>
          </a:extLst>
        </xdr:cNvPr>
        <xdr:cNvSpPr txBox="1"/>
      </xdr:nvSpPr>
      <xdr:spPr>
        <a:xfrm rot="1373710">
          <a:off x="7660572" y="6602732"/>
          <a:ext cx="408214" cy="2394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sz="900">
              <a:latin typeface="Times New Roman" panose="02020603050405020304" pitchFamily="18" charset="0"/>
              <a:cs typeface="Times New Roman" panose="02020603050405020304" pitchFamily="18" charset="0"/>
            </a:rPr>
            <a:t>720</a:t>
          </a:r>
          <a:endParaRPr lang="ru-RU" sz="900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oneCellAnchor>
  <xdr:oneCellAnchor>
    <xdr:from>
      <xdr:col>3</xdr:col>
      <xdr:colOff>1308133</xdr:colOff>
      <xdr:row>29</xdr:row>
      <xdr:rowOff>244044</xdr:rowOff>
    </xdr:from>
    <xdr:ext cx="419019" cy="230274"/>
    <xdr:sp macro="" textlink="">
      <xdr:nvSpPr>
        <xdr:cNvPr id="34" name="TextBox 33">
          <a:extLst>
            <a:ext uri="{FF2B5EF4-FFF2-40B4-BE49-F238E27FC236}">
              <a16:creationId xmlns:a16="http://schemas.microsoft.com/office/drawing/2014/main" xmlns="" id="{00000000-0008-0000-0100-000022000000}"/>
            </a:ext>
          </a:extLst>
        </xdr:cNvPr>
        <xdr:cNvSpPr txBox="1"/>
      </xdr:nvSpPr>
      <xdr:spPr>
        <a:xfrm rot="1373710">
          <a:off x="8043578" y="6740094"/>
          <a:ext cx="408214" cy="2394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sz="900">
              <a:latin typeface="Times New Roman" panose="02020603050405020304" pitchFamily="18" charset="0"/>
              <a:cs typeface="Times New Roman" panose="02020603050405020304" pitchFamily="18" charset="0"/>
            </a:rPr>
            <a:t>720</a:t>
          </a:r>
          <a:endParaRPr lang="ru-RU" sz="900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oneCellAnchor>
  <xdr:oneCellAnchor>
    <xdr:from>
      <xdr:col>3</xdr:col>
      <xdr:colOff>1456367</xdr:colOff>
      <xdr:row>34</xdr:row>
      <xdr:rowOff>387927</xdr:rowOff>
    </xdr:from>
    <xdr:ext cx="549920" cy="250594"/>
    <xdr:sp macro="" textlink="">
      <xdr:nvSpPr>
        <xdr:cNvPr id="35" name="TextBox 34">
          <a:extLst>
            <a:ext uri="{FF2B5EF4-FFF2-40B4-BE49-F238E27FC236}">
              <a16:creationId xmlns:a16="http://schemas.microsoft.com/office/drawing/2014/main" xmlns="" id="{00000000-0008-0000-0100-000023000000}"/>
            </a:ext>
          </a:extLst>
        </xdr:cNvPr>
        <xdr:cNvSpPr txBox="1"/>
      </xdr:nvSpPr>
      <xdr:spPr>
        <a:xfrm rot="20157076">
          <a:off x="8808397" y="8325427"/>
          <a:ext cx="408214" cy="2394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sz="900">
              <a:latin typeface="Times New Roman" panose="02020603050405020304" pitchFamily="18" charset="0"/>
              <a:cs typeface="Times New Roman" panose="02020603050405020304" pitchFamily="18" charset="0"/>
            </a:rPr>
            <a:t>450</a:t>
          </a:r>
          <a:endParaRPr lang="ru-RU" sz="900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oneCellAnchor>
  <xdr:oneCellAnchor>
    <xdr:from>
      <xdr:col>3</xdr:col>
      <xdr:colOff>508245</xdr:colOff>
      <xdr:row>34</xdr:row>
      <xdr:rowOff>376</xdr:rowOff>
    </xdr:from>
    <xdr:ext cx="418917" cy="230274"/>
    <xdr:sp macro="" textlink="">
      <xdr:nvSpPr>
        <xdr:cNvPr id="36" name="TextBox 35">
          <a:extLst>
            <a:ext uri="{FF2B5EF4-FFF2-40B4-BE49-F238E27FC236}">
              <a16:creationId xmlns:a16="http://schemas.microsoft.com/office/drawing/2014/main" xmlns="" id="{00000000-0008-0000-0100-000024000000}"/>
            </a:ext>
          </a:extLst>
        </xdr:cNvPr>
        <xdr:cNvSpPr txBox="1"/>
      </xdr:nvSpPr>
      <xdr:spPr>
        <a:xfrm rot="20157076">
          <a:off x="7851385" y="7921366"/>
          <a:ext cx="408214" cy="2394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sz="900">
              <a:latin typeface="Times New Roman" panose="02020603050405020304" pitchFamily="18" charset="0"/>
              <a:cs typeface="Times New Roman" panose="02020603050405020304" pitchFamily="18" charset="0"/>
            </a:rPr>
            <a:t>450</a:t>
          </a:r>
          <a:endParaRPr lang="ru-RU" sz="900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oneCellAnchor>
  <xdr:oneCellAnchor>
    <xdr:from>
      <xdr:col>3</xdr:col>
      <xdr:colOff>220513</xdr:colOff>
      <xdr:row>34</xdr:row>
      <xdr:rowOff>491527</xdr:rowOff>
    </xdr:from>
    <xdr:ext cx="403936" cy="233183"/>
    <xdr:sp macro="" textlink="">
      <xdr:nvSpPr>
        <xdr:cNvPr id="37" name="TextBox 36">
          <a:extLst>
            <a:ext uri="{FF2B5EF4-FFF2-40B4-BE49-F238E27FC236}">
              <a16:creationId xmlns:a16="http://schemas.microsoft.com/office/drawing/2014/main" xmlns="" id="{00000000-0008-0000-0100-000025000000}"/>
            </a:ext>
          </a:extLst>
        </xdr:cNvPr>
        <xdr:cNvSpPr txBox="1"/>
      </xdr:nvSpPr>
      <xdr:spPr>
        <a:xfrm rot="1373710">
          <a:off x="7566828" y="8419502"/>
          <a:ext cx="408214" cy="2394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sz="900">
              <a:latin typeface="Times New Roman" panose="02020603050405020304" pitchFamily="18" charset="0"/>
              <a:cs typeface="Times New Roman" panose="02020603050405020304" pitchFamily="18" charset="0"/>
            </a:rPr>
            <a:t>720</a:t>
          </a:r>
          <a:endParaRPr lang="ru-RU" sz="900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oneCellAnchor>
  <xdr:oneCellAnchor>
    <xdr:from>
      <xdr:col>3</xdr:col>
      <xdr:colOff>532199</xdr:colOff>
      <xdr:row>35</xdr:row>
      <xdr:rowOff>41010</xdr:rowOff>
    </xdr:from>
    <xdr:ext cx="418455" cy="253644"/>
    <xdr:sp macro="" textlink="">
      <xdr:nvSpPr>
        <xdr:cNvPr id="38" name="TextBox 37">
          <a:extLst>
            <a:ext uri="{FF2B5EF4-FFF2-40B4-BE49-F238E27FC236}">
              <a16:creationId xmlns:a16="http://schemas.microsoft.com/office/drawing/2014/main" xmlns="" id="{00000000-0008-0000-0100-000026000000}"/>
            </a:ext>
          </a:extLst>
        </xdr:cNvPr>
        <xdr:cNvSpPr txBox="1"/>
      </xdr:nvSpPr>
      <xdr:spPr>
        <a:xfrm rot="1373710">
          <a:off x="7869624" y="8546835"/>
          <a:ext cx="408214" cy="2394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sz="900">
              <a:latin typeface="Times New Roman" panose="02020603050405020304" pitchFamily="18" charset="0"/>
              <a:cs typeface="Times New Roman" panose="02020603050405020304" pitchFamily="18" charset="0"/>
            </a:rPr>
            <a:t>720</a:t>
          </a:r>
          <a:endParaRPr lang="ru-RU" sz="900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oneCellAnchor>
  <xdr:oneCellAnchor>
    <xdr:from>
      <xdr:col>3</xdr:col>
      <xdr:colOff>926392</xdr:colOff>
      <xdr:row>34</xdr:row>
      <xdr:rowOff>35337</xdr:rowOff>
    </xdr:from>
    <xdr:ext cx="428764" cy="253644"/>
    <xdr:sp macro="" textlink="">
      <xdr:nvSpPr>
        <xdr:cNvPr id="39" name="TextBox 38">
          <a:extLst>
            <a:ext uri="{FF2B5EF4-FFF2-40B4-BE49-F238E27FC236}">
              <a16:creationId xmlns:a16="http://schemas.microsoft.com/office/drawing/2014/main" xmlns="" id="{00000000-0008-0000-0100-000027000000}"/>
            </a:ext>
          </a:extLst>
        </xdr:cNvPr>
        <xdr:cNvSpPr txBox="1"/>
      </xdr:nvSpPr>
      <xdr:spPr>
        <a:xfrm rot="1373710">
          <a:off x="8279057" y="7969662"/>
          <a:ext cx="408214" cy="2394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sz="900">
              <a:latin typeface="Times New Roman" panose="02020603050405020304" pitchFamily="18" charset="0"/>
              <a:cs typeface="Times New Roman" panose="02020603050405020304" pitchFamily="18" charset="0"/>
            </a:rPr>
            <a:t>900</a:t>
          </a:r>
          <a:endParaRPr lang="ru-RU" sz="900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oneCellAnchor>
  <xdr:oneCellAnchor>
    <xdr:from>
      <xdr:col>3</xdr:col>
      <xdr:colOff>1319624</xdr:colOff>
      <xdr:row>34</xdr:row>
      <xdr:rowOff>225770</xdr:rowOff>
    </xdr:from>
    <xdr:ext cx="412353" cy="239485"/>
    <xdr:sp macro="" textlink="">
      <xdr:nvSpPr>
        <xdr:cNvPr id="40" name="TextBox 39">
          <a:extLst>
            <a:ext uri="{FF2B5EF4-FFF2-40B4-BE49-F238E27FC236}">
              <a16:creationId xmlns:a16="http://schemas.microsoft.com/office/drawing/2014/main" xmlns="" id="{00000000-0008-0000-0100-000028000000}"/>
            </a:ext>
          </a:extLst>
        </xdr:cNvPr>
        <xdr:cNvSpPr txBox="1"/>
      </xdr:nvSpPr>
      <xdr:spPr>
        <a:xfrm rot="1373710">
          <a:off x="8657049" y="8136600"/>
          <a:ext cx="408214" cy="2394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sz="900">
              <a:latin typeface="Times New Roman" panose="02020603050405020304" pitchFamily="18" charset="0"/>
              <a:cs typeface="Times New Roman" panose="02020603050405020304" pitchFamily="18" charset="0"/>
            </a:rPr>
            <a:t>900</a:t>
          </a:r>
          <a:endParaRPr lang="ru-RU" sz="900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oneCellAnchor>
  <xdr:oneCellAnchor>
    <xdr:from>
      <xdr:col>3</xdr:col>
      <xdr:colOff>249762</xdr:colOff>
      <xdr:row>36</xdr:row>
      <xdr:rowOff>544819</xdr:rowOff>
    </xdr:from>
    <xdr:ext cx="453314" cy="254935"/>
    <xdr:sp macro="" textlink="">
      <xdr:nvSpPr>
        <xdr:cNvPr id="41" name="TextBox 40">
          <a:extLst>
            <a:ext uri="{FF2B5EF4-FFF2-40B4-BE49-F238E27FC236}">
              <a16:creationId xmlns:a16="http://schemas.microsoft.com/office/drawing/2014/main" xmlns="" id="{00000000-0008-0000-0100-000029000000}"/>
            </a:ext>
          </a:extLst>
        </xdr:cNvPr>
        <xdr:cNvSpPr txBox="1"/>
      </xdr:nvSpPr>
      <xdr:spPr>
        <a:xfrm rot="1174971">
          <a:off x="6987430" y="9648814"/>
          <a:ext cx="445211" cy="2394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sz="900">
              <a:latin typeface="Times New Roman" panose="02020603050405020304" pitchFamily="18" charset="0"/>
              <a:cs typeface="Times New Roman" panose="02020603050405020304" pitchFamily="18" charset="0"/>
            </a:rPr>
            <a:t>600</a:t>
          </a:r>
          <a:endParaRPr lang="ru-RU" sz="900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oneCellAnchor>
  <xdr:oneCellAnchor>
    <xdr:from>
      <xdr:col>3</xdr:col>
      <xdr:colOff>470601</xdr:colOff>
      <xdr:row>37</xdr:row>
      <xdr:rowOff>62002</xdr:rowOff>
    </xdr:from>
    <xdr:ext cx="443736" cy="245958"/>
    <xdr:sp macro="" textlink="">
      <xdr:nvSpPr>
        <xdr:cNvPr id="42" name="TextBox 41">
          <a:extLst>
            <a:ext uri="{FF2B5EF4-FFF2-40B4-BE49-F238E27FC236}">
              <a16:creationId xmlns:a16="http://schemas.microsoft.com/office/drawing/2014/main" xmlns="" id="{00000000-0008-0000-0100-00002A000000}"/>
            </a:ext>
          </a:extLst>
        </xdr:cNvPr>
        <xdr:cNvSpPr txBox="1"/>
      </xdr:nvSpPr>
      <xdr:spPr>
        <a:xfrm rot="1174971">
          <a:off x="7198109" y="9722257"/>
          <a:ext cx="445211" cy="2394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sz="900">
              <a:latin typeface="Times New Roman" panose="02020603050405020304" pitchFamily="18" charset="0"/>
              <a:cs typeface="Times New Roman" panose="02020603050405020304" pitchFamily="18" charset="0"/>
            </a:rPr>
            <a:t>600</a:t>
          </a:r>
          <a:endParaRPr lang="ru-RU" sz="900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oneCellAnchor>
  <xdr:oneCellAnchor>
    <xdr:from>
      <xdr:col>3</xdr:col>
      <xdr:colOff>774132</xdr:colOff>
      <xdr:row>36</xdr:row>
      <xdr:rowOff>34727</xdr:rowOff>
    </xdr:from>
    <xdr:ext cx="445271" cy="245958"/>
    <xdr:sp macro="" textlink="">
      <xdr:nvSpPr>
        <xdr:cNvPr id="43" name="TextBox 42">
          <a:extLst>
            <a:ext uri="{FF2B5EF4-FFF2-40B4-BE49-F238E27FC236}">
              <a16:creationId xmlns:a16="http://schemas.microsoft.com/office/drawing/2014/main" xmlns="" id="{00000000-0008-0000-0100-00002B000000}"/>
            </a:ext>
          </a:extLst>
        </xdr:cNvPr>
        <xdr:cNvSpPr txBox="1"/>
      </xdr:nvSpPr>
      <xdr:spPr>
        <a:xfrm rot="1437686">
          <a:off x="7491162" y="9112052"/>
          <a:ext cx="445211" cy="2394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sz="900">
              <a:latin typeface="Times New Roman" panose="02020603050405020304" pitchFamily="18" charset="0"/>
              <a:cs typeface="Times New Roman" panose="02020603050405020304" pitchFamily="18" charset="0"/>
            </a:rPr>
            <a:t>1200</a:t>
          </a:r>
          <a:endParaRPr lang="ru-RU" sz="900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oneCellAnchor>
  <xdr:oneCellAnchor>
    <xdr:from>
      <xdr:col>3</xdr:col>
      <xdr:colOff>1233593</xdr:colOff>
      <xdr:row>36</xdr:row>
      <xdr:rowOff>224299</xdr:rowOff>
    </xdr:from>
    <xdr:ext cx="456439" cy="236848"/>
    <xdr:sp macro="" textlink="">
      <xdr:nvSpPr>
        <xdr:cNvPr id="44" name="TextBox 43">
          <a:extLst>
            <a:ext uri="{FF2B5EF4-FFF2-40B4-BE49-F238E27FC236}">
              <a16:creationId xmlns:a16="http://schemas.microsoft.com/office/drawing/2014/main" xmlns="" id="{00000000-0008-0000-0100-00002C000000}"/>
            </a:ext>
          </a:extLst>
        </xdr:cNvPr>
        <xdr:cNvSpPr txBox="1"/>
      </xdr:nvSpPr>
      <xdr:spPr>
        <a:xfrm rot="1437686">
          <a:off x="7959513" y="9301624"/>
          <a:ext cx="445211" cy="2394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sz="900">
              <a:latin typeface="Times New Roman" panose="02020603050405020304" pitchFamily="18" charset="0"/>
              <a:cs typeface="Times New Roman" panose="02020603050405020304" pitchFamily="18" charset="0"/>
            </a:rPr>
            <a:t>1200</a:t>
          </a:r>
          <a:endParaRPr lang="ru-RU" sz="900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oneCellAnchor>
  <xdr:oneCellAnchor>
    <xdr:from>
      <xdr:col>3</xdr:col>
      <xdr:colOff>291537</xdr:colOff>
      <xdr:row>35</xdr:row>
      <xdr:rowOff>535233</xdr:rowOff>
    </xdr:from>
    <xdr:ext cx="447297" cy="253644"/>
    <xdr:sp macro="" textlink="">
      <xdr:nvSpPr>
        <xdr:cNvPr id="45" name="TextBox 44">
          <a:extLst>
            <a:ext uri="{FF2B5EF4-FFF2-40B4-BE49-F238E27FC236}">
              <a16:creationId xmlns:a16="http://schemas.microsoft.com/office/drawing/2014/main" xmlns="" id="{00000000-0008-0000-0100-00002D000000}"/>
            </a:ext>
          </a:extLst>
        </xdr:cNvPr>
        <xdr:cNvSpPr txBox="1"/>
      </xdr:nvSpPr>
      <xdr:spPr>
        <a:xfrm rot="20101558">
          <a:off x="7018727" y="9041058"/>
          <a:ext cx="445211" cy="2394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sz="900">
              <a:latin typeface="Times New Roman" panose="02020603050405020304" pitchFamily="18" charset="0"/>
              <a:cs typeface="Times New Roman" panose="02020603050405020304" pitchFamily="18" charset="0"/>
            </a:rPr>
            <a:t>600</a:t>
          </a:r>
          <a:endParaRPr lang="ru-RU" sz="900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oneCellAnchor>
  <xdr:oneCellAnchor>
    <xdr:from>
      <xdr:col>3</xdr:col>
      <xdr:colOff>1349571</xdr:colOff>
      <xdr:row>36</xdr:row>
      <xdr:rowOff>531362</xdr:rowOff>
    </xdr:from>
    <xdr:ext cx="435326" cy="233183"/>
    <xdr:sp macro="" textlink="">
      <xdr:nvSpPr>
        <xdr:cNvPr id="46" name="TextBox 45">
          <a:extLst>
            <a:ext uri="{FF2B5EF4-FFF2-40B4-BE49-F238E27FC236}">
              <a16:creationId xmlns:a16="http://schemas.microsoft.com/office/drawing/2014/main" xmlns="" id="{00000000-0008-0000-0100-00002E000000}"/>
            </a:ext>
          </a:extLst>
        </xdr:cNvPr>
        <xdr:cNvSpPr txBox="1"/>
      </xdr:nvSpPr>
      <xdr:spPr>
        <a:xfrm rot="20101558">
          <a:off x="8067871" y="9602337"/>
          <a:ext cx="445211" cy="2394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sz="900">
              <a:latin typeface="Times New Roman" panose="02020603050405020304" pitchFamily="18" charset="0"/>
              <a:cs typeface="Times New Roman" panose="02020603050405020304" pitchFamily="18" charset="0"/>
            </a:rPr>
            <a:t>600</a:t>
          </a:r>
          <a:endParaRPr lang="ru-RU" sz="900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oneCellAnchor>
  <xdr:oneCellAnchor>
    <xdr:from>
      <xdr:col>3</xdr:col>
      <xdr:colOff>436175</xdr:colOff>
      <xdr:row>38</xdr:row>
      <xdr:rowOff>62245</xdr:rowOff>
    </xdr:from>
    <xdr:ext cx="455840" cy="245958"/>
    <xdr:sp macro="" textlink="">
      <xdr:nvSpPr>
        <xdr:cNvPr id="47" name="TextBox 46">
          <a:extLst>
            <a:ext uri="{FF2B5EF4-FFF2-40B4-BE49-F238E27FC236}">
              <a16:creationId xmlns:a16="http://schemas.microsoft.com/office/drawing/2014/main" xmlns="" id="{00000000-0008-0000-0100-00002F000000}"/>
            </a:ext>
          </a:extLst>
        </xdr:cNvPr>
        <xdr:cNvSpPr txBox="1"/>
      </xdr:nvSpPr>
      <xdr:spPr>
        <a:xfrm rot="20309544">
          <a:off x="7789573" y="10275683"/>
          <a:ext cx="445211" cy="2394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sz="900">
              <a:latin typeface="Times New Roman" panose="02020603050405020304" pitchFamily="18" charset="0"/>
              <a:cs typeface="Times New Roman" panose="02020603050405020304" pitchFamily="18" charset="0"/>
            </a:rPr>
            <a:t>600</a:t>
          </a:r>
          <a:endParaRPr lang="ru-RU" sz="900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oneCellAnchor>
  <xdr:twoCellAnchor editAs="oneCell">
    <xdr:from>
      <xdr:col>3</xdr:col>
      <xdr:colOff>447675</xdr:colOff>
      <xdr:row>38</xdr:row>
      <xdr:rowOff>142875</xdr:rowOff>
    </xdr:from>
    <xdr:to>
      <xdr:col>3</xdr:col>
      <xdr:colOff>1524000</xdr:colOff>
      <xdr:row>40</xdr:row>
      <xdr:rowOff>285750</xdr:rowOff>
    </xdr:to>
    <xdr:pic>
      <xdr:nvPicPr>
        <xdr:cNvPr id="102698" name="Рисунок 1">
          <a:extLst>
            <a:ext uri="{FF2B5EF4-FFF2-40B4-BE49-F238E27FC236}">
              <a16:creationId xmlns:a16="http://schemas.microsoft.com/office/drawing/2014/main" xmlns="" id="{00000000-0008-0000-0100-00002A91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00975" y="10991850"/>
          <a:ext cx="1076325" cy="962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447675</xdr:colOff>
      <xdr:row>104</xdr:row>
      <xdr:rowOff>257175</xdr:rowOff>
    </xdr:from>
    <xdr:to>
      <xdr:col>3</xdr:col>
      <xdr:colOff>1485900</xdr:colOff>
      <xdr:row>108</xdr:row>
      <xdr:rowOff>19050</xdr:rowOff>
    </xdr:to>
    <xdr:pic>
      <xdr:nvPicPr>
        <xdr:cNvPr id="102699" name="Рисунок 2">
          <a:extLst>
            <a:ext uri="{FF2B5EF4-FFF2-40B4-BE49-F238E27FC236}">
              <a16:creationId xmlns:a16="http://schemas.microsoft.com/office/drawing/2014/main" xmlns="" id="{00000000-0008-0000-0100-00002B91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00975" y="34299525"/>
          <a:ext cx="1038225" cy="828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304800</xdr:colOff>
      <xdr:row>109</xdr:row>
      <xdr:rowOff>200025</xdr:rowOff>
    </xdr:from>
    <xdr:to>
      <xdr:col>3</xdr:col>
      <xdr:colOff>1619250</xdr:colOff>
      <xdr:row>113</xdr:row>
      <xdr:rowOff>19050</xdr:rowOff>
    </xdr:to>
    <xdr:pic>
      <xdr:nvPicPr>
        <xdr:cNvPr id="102700" name="Рисунок 3">
          <a:extLst>
            <a:ext uri="{FF2B5EF4-FFF2-40B4-BE49-F238E27FC236}">
              <a16:creationId xmlns:a16="http://schemas.microsoft.com/office/drawing/2014/main" xmlns="" id="{00000000-0008-0000-0100-00002C91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58100" y="35575875"/>
          <a:ext cx="1314450" cy="885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76200</xdr:colOff>
      <xdr:row>114</xdr:row>
      <xdr:rowOff>76200</xdr:rowOff>
    </xdr:from>
    <xdr:to>
      <xdr:col>3</xdr:col>
      <xdr:colOff>1790700</xdr:colOff>
      <xdr:row>118</xdr:row>
      <xdr:rowOff>57150</xdr:rowOff>
    </xdr:to>
    <xdr:pic>
      <xdr:nvPicPr>
        <xdr:cNvPr id="102701" name="Рисунок 4">
          <a:extLst>
            <a:ext uri="{FF2B5EF4-FFF2-40B4-BE49-F238E27FC236}">
              <a16:creationId xmlns:a16="http://schemas.microsoft.com/office/drawing/2014/main" xmlns="" id="{00000000-0008-0000-0100-00002D91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29500" y="36785550"/>
          <a:ext cx="1714500" cy="1047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323850</xdr:colOff>
      <xdr:row>42</xdr:row>
      <xdr:rowOff>304800</xdr:rowOff>
    </xdr:from>
    <xdr:to>
      <xdr:col>3</xdr:col>
      <xdr:colOff>1647825</xdr:colOff>
      <xdr:row>44</xdr:row>
      <xdr:rowOff>209550</xdr:rowOff>
    </xdr:to>
    <xdr:pic>
      <xdr:nvPicPr>
        <xdr:cNvPr id="102702" name="Рисунок 5">
          <a:extLst>
            <a:ext uri="{FF2B5EF4-FFF2-40B4-BE49-F238E27FC236}">
              <a16:creationId xmlns:a16="http://schemas.microsoft.com/office/drawing/2014/main" xmlns="" id="{00000000-0008-0000-0100-00002E91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7150" y="12982575"/>
          <a:ext cx="1323975" cy="1104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142875</xdr:colOff>
      <xdr:row>47</xdr:row>
      <xdr:rowOff>295275</xdr:rowOff>
    </xdr:from>
    <xdr:to>
      <xdr:col>3</xdr:col>
      <xdr:colOff>1800225</xdr:colOff>
      <xdr:row>49</xdr:row>
      <xdr:rowOff>323850</xdr:rowOff>
    </xdr:to>
    <xdr:pic>
      <xdr:nvPicPr>
        <xdr:cNvPr id="102703" name="Рисунок 6">
          <a:extLst>
            <a:ext uri="{FF2B5EF4-FFF2-40B4-BE49-F238E27FC236}">
              <a16:creationId xmlns:a16="http://schemas.microsoft.com/office/drawing/2014/main" xmlns="" id="{00000000-0008-0000-0100-00002F91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96175" y="15973425"/>
          <a:ext cx="1657350" cy="1209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228600</xdr:colOff>
      <xdr:row>51</xdr:row>
      <xdr:rowOff>85725</xdr:rowOff>
    </xdr:from>
    <xdr:to>
      <xdr:col>3</xdr:col>
      <xdr:colOff>1647825</xdr:colOff>
      <xdr:row>55</xdr:row>
      <xdr:rowOff>171450</xdr:rowOff>
    </xdr:to>
    <xdr:pic>
      <xdr:nvPicPr>
        <xdr:cNvPr id="102704" name="Рисунок 9">
          <a:extLst>
            <a:ext uri="{FF2B5EF4-FFF2-40B4-BE49-F238E27FC236}">
              <a16:creationId xmlns:a16="http://schemas.microsoft.com/office/drawing/2014/main" xmlns="" id="{00000000-0008-0000-0100-00003091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81900" y="18126075"/>
          <a:ext cx="1419225" cy="1152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152400</xdr:colOff>
      <xdr:row>56</xdr:row>
      <xdr:rowOff>142875</xdr:rowOff>
    </xdr:from>
    <xdr:to>
      <xdr:col>3</xdr:col>
      <xdr:colOff>1724025</xdr:colOff>
      <xdr:row>60</xdr:row>
      <xdr:rowOff>114300</xdr:rowOff>
    </xdr:to>
    <xdr:pic>
      <xdr:nvPicPr>
        <xdr:cNvPr id="102705" name="Рисунок 10">
          <a:extLst>
            <a:ext uri="{FF2B5EF4-FFF2-40B4-BE49-F238E27FC236}">
              <a16:creationId xmlns:a16="http://schemas.microsoft.com/office/drawing/2014/main" xmlns="" id="{00000000-0008-0000-0100-00003191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05700" y="19516725"/>
          <a:ext cx="1571625" cy="1114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342900</xdr:colOff>
      <xdr:row>72</xdr:row>
      <xdr:rowOff>228600</xdr:rowOff>
    </xdr:from>
    <xdr:to>
      <xdr:col>3</xdr:col>
      <xdr:colOff>1514475</xdr:colOff>
      <xdr:row>74</xdr:row>
      <xdr:rowOff>295275</xdr:rowOff>
    </xdr:to>
    <xdr:pic>
      <xdr:nvPicPr>
        <xdr:cNvPr id="102706" name="Рисунок 13">
          <a:extLst>
            <a:ext uri="{FF2B5EF4-FFF2-40B4-BE49-F238E27FC236}">
              <a16:creationId xmlns:a16="http://schemas.microsoft.com/office/drawing/2014/main" xmlns="" id="{00000000-0008-0000-0100-00003291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96200" y="25450800"/>
          <a:ext cx="1171575" cy="866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142875</xdr:colOff>
      <xdr:row>76</xdr:row>
      <xdr:rowOff>19050</xdr:rowOff>
    </xdr:from>
    <xdr:to>
      <xdr:col>3</xdr:col>
      <xdr:colOff>1762125</xdr:colOff>
      <xdr:row>78</xdr:row>
      <xdr:rowOff>161925</xdr:rowOff>
    </xdr:to>
    <xdr:pic>
      <xdr:nvPicPr>
        <xdr:cNvPr id="102707" name="Рисунок 14">
          <a:extLst>
            <a:ext uri="{FF2B5EF4-FFF2-40B4-BE49-F238E27FC236}">
              <a16:creationId xmlns:a16="http://schemas.microsoft.com/office/drawing/2014/main" xmlns="" id="{00000000-0008-0000-0100-00003391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96175" y="26850975"/>
          <a:ext cx="1619250" cy="942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314325</xdr:colOff>
      <xdr:row>83</xdr:row>
      <xdr:rowOff>133350</xdr:rowOff>
    </xdr:from>
    <xdr:to>
      <xdr:col>3</xdr:col>
      <xdr:colOff>1609725</xdr:colOff>
      <xdr:row>87</xdr:row>
      <xdr:rowOff>133350</xdr:rowOff>
    </xdr:to>
    <xdr:pic>
      <xdr:nvPicPr>
        <xdr:cNvPr id="102708" name="Рисунок 15">
          <a:extLst>
            <a:ext uri="{FF2B5EF4-FFF2-40B4-BE49-F238E27FC236}">
              <a16:creationId xmlns:a16="http://schemas.microsoft.com/office/drawing/2014/main" xmlns="" id="{00000000-0008-0000-0100-00003491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67625" y="29394150"/>
          <a:ext cx="1295400" cy="914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85725</xdr:colOff>
      <xdr:row>88</xdr:row>
      <xdr:rowOff>47625</xdr:rowOff>
    </xdr:from>
    <xdr:to>
      <xdr:col>3</xdr:col>
      <xdr:colOff>1809750</xdr:colOff>
      <xdr:row>92</xdr:row>
      <xdr:rowOff>209550</xdr:rowOff>
    </xdr:to>
    <xdr:pic>
      <xdr:nvPicPr>
        <xdr:cNvPr id="102709" name="Рисунок 16">
          <a:extLst>
            <a:ext uri="{FF2B5EF4-FFF2-40B4-BE49-F238E27FC236}">
              <a16:creationId xmlns:a16="http://schemas.microsoft.com/office/drawing/2014/main" xmlns="" id="{00000000-0008-0000-0100-00003591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39025" y="30451425"/>
          <a:ext cx="1724025" cy="1076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352425</xdr:colOff>
      <xdr:row>93</xdr:row>
      <xdr:rowOff>161925</xdr:rowOff>
    </xdr:from>
    <xdr:to>
      <xdr:col>3</xdr:col>
      <xdr:colOff>1685925</xdr:colOff>
      <xdr:row>97</xdr:row>
      <xdr:rowOff>123825</xdr:rowOff>
    </xdr:to>
    <xdr:pic>
      <xdr:nvPicPr>
        <xdr:cNvPr id="102710" name="Рисунок 17">
          <a:extLst>
            <a:ext uri="{FF2B5EF4-FFF2-40B4-BE49-F238E27FC236}">
              <a16:creationId xmlns:a16="http://schemas.microsoft.com/office/drawing/2014/main" xmlns="" id="{00000000-0008-0000-0100-00003691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05725" y="31708725"/>
          <a:ext cx="1333500" cy="876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133350</xdr:colOff>
      <xdr:row>98</xdr:row>
      <xdr:rowOff>76200</xdr:rowOff>
    </xdr:from>
    <xdr:to>
      <xdr:col>3</xdr:col>
      <xdr:colOff>1781175</xdr:colOff>
      <xdr:row>102</xdr:row>
      <xdr:rowOff>152400</xdr:rowOff>
    </xdr:to>
    <xdr:pic>
      <xdr:nvPicPr>
        <xdr:cNvPr id="102711" name="Рисунок 18">
          <a:extLst>
            <a:ext uri="{FF2B5EF4-FFF2-40B4-BE49-F238E27FC236}">
              <a16:creationId xmlns:a16="http://schemas.microsoft.com/office/drawing/2014/main" xmlns="" id="{00000000-0008-0000-0100-00003791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86650" y="32766000"/>
          <a:ext cx="1647825" cy="990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285750</xdr:colOff>
      <xdr:row>120</xdr:row>
      <xdr:rowOff>295275</xdr:rowOff>
    </xdr:from>
    <xdr:to>
      <xdr:col>3</xdr:col>
      <xdr:colOff>1676400</xdr:colOff>
      <xdr:row>122</xdr:row>
      <xdr:rowOff>190500</xdr:rowOff>
    </xdr:to>
    <xdr:pic>
      <xdr:nvPicPr>
        <xdr:cNvPr id="102712" name="Рисунок 19">
          <a:extLst>
            <a:ext uri="{FF2B5EF4-FFF2-40B4-BE49-F238E27FC236}">
              <a16:creationId xmlns:a16="http://schemas.microsoft.com/office/drawing/2014/main" xmlns="" id="{00000000-0008-0000-0100-00003891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39050" y="38938200"/>
          <a:ext cx="1390650" cy="1095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114300</xdr:colOff>
      <xdr:row>29</xdr:row>
      <xdr:rowOff>190500</xdr:rowOff>
    </xdr:from>
    <xdr:to>
      <xdr:col>3</xdr:col>
      <xdr:colOff>1581150</xdr:colOff>
      <xdr:row>33</xdr:row>
      <xdr:rowOff>123825</xdr:rowOff>
    </xdr:to>
    <xdr:pic>
      <xdr:nvPicPr>
        <xdr:cNvPr id="102713" name="Рисунок 20">
          <a:extLst>
            <a:ext uri="{FF2B5EF4-FFF2-40B4-BE49-F238E27FC236}">
              <a16:creationId xmlns:a16="http://schemas.microsoft.com/office/drawing/2014/main" xmlns="" id="{00000000-0008-0000-0100-00003991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67600" y="7324725"/>
          <a:ext cx="1466850" cy="1076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361950</xdr:colOff>
      <xdr:row>16</xdr:row>
      <xdr:rowOff>209550</xdr:rowOff>
    </xdr:from>
    <xdr:to>
      <xdr:col>3</xdr:col>
      <xdr:colOff>1581150</xdr:colOff>
      <xdr:row>20</xdr:row>
      <xdr:rowOff>133350</xdr:rowOff>
    </xdr:to>
    <xdr:pic>
      <xdr:nvPicPr>
        <xdr:cNvPr id="102714" name="Рисунок 23">
          <a:extLst>
            <a:ext uri="{FF2B5EF4-FFF2-40B4-BE49-F238E27FC236}">
              <a16:creationId xmlns:a16="http://schemas.microsoft.com/office/drawing/2014/main" xmlns="" id="{00000000-0008-0000-0100-00003A91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15250" y="3629025"/>
          <a:ext cx="1219200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390525</xdr:colOff>
      <xdr:row>61</xdr:row>
      <xdr:rowOff>47625</xdr:rowOff>
    </xdr:from>
    <xdr:to>
      <xdr:col>3</xdr:col>
      <xdr:colOff>1581150</xdr:colOff>
      <xdr:row>63</xdr:row>
      <xdr:rowOff>114300</xdr:rowOff>
    </xdr:to>
    <xdr:pic>
      <xdr:nvPicPr>
        <xdr:cNvPr id="102715" name="Рисунок 1">
          <a:extLst>
            <a:ext uri="{FF2B5EF4-FFF2-40B4-BE49-F238E27FC236}">
              <a16:creationId xmlns:a16="http://schemas.microsoft.com/office/drawing/2014/main" xmlns="" id="{00000000-0008-0000-0100-00003B91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43825" y="20850225"/>
          <a:ext cx="1190625" cy="866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371475</xdr:colOff>
      <xdr:row>66</xdr:row>
      <xdr:rowOff>57150</xdr:rowOff>
    </xdr:from>
    <xdr:to>
      <xdr:col>3</xdr:col>
      <xdr:colOff>1524000</xdr:colOff>
      <xdr:row>68</xdr:row>
      <xdr:rowOff>66675</xdr:rowOff>
    </xdr:to>
    <xdr:pic>
      <xdr:nvPicPr>
        <xdr:cNvPr id="102716" name="Рисунок 2">
          <a:extLst>
            <a:ext uri="{FF2B5EF4-FFF2-40B4-BE49-F238E27FC236}">
              <a16:creationId xmlns:a16="http://schemas.microsoft.com/office/drawing/2014/main" xmlns="" id="{00000000-0008-0000-0100-00003C91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24775" y="22869525"/>
          <a:ext cx="1152525" cy="809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581025</xdr:colOff>
      <xdr:row>0</xdr:row>
      <xdr:rowOff>0</xdr:rowOff>
    </xdr:from>
    <xdr:to>
      <xdr:col>1</xdr:col>
      <xdr:colOff>2838450</xdr:colOff>
      <xdr:row>6</xdr:row>
      <xdr:rowOff>123824</xdr:rowOff>
    </xdr:to>
    <xdr:pic>
      <xdr:nvPicPr>
        <xdr:cNvPr id="48" name="Рисунок 47" descr="Копия Untitled-2"/>
        <xdr:cNvPicPr>
          <a:picLocks noChangeAspect="1" noChangeArrowheads="1"/>
        </xdr:cNvPicPr>
      </xdr:nvPicPr>
      <xdr:blipFill>
        <a:blip xmlns:r="http://schemas.openxmlformats.org/officeDocument/2006/relationships" r:embed="rId24"/>
        <a:srcRect/>
        <a:stretch>
          <a:fillRect/>
        </a:stretch>
      </xdr:blipFill>
      <xdr:spPr bwMode="auto">
        <a:xfrm>
          <a:off x="581025" y="0"/>
          <a:ext cx="3829050" cy="126682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419100</xdr:colOff>
      <xdr:row>38</xdr:row>
      <xdr:rowOff>152400</xdr:rowOff>
    </xdr:from>
    <xdr:to>
      <xdr:col>3</xdr:col>
      <xdr:colOff>1495425</xdr:colOff>
      <xdr:row>40</xdr:row>
      <xdr:rowOff>285750</xdr:rowOff>
    </xdr:to>
    <xdr:pic>
      <xdr:nvPicPr>
        <xdr:cNvPr id="101017" name="Рисунок 2">
          <a:extLst>
            <a:ext uri="{FF2B5EF4-FFF2-40B4-BE49-F238E27FC236}">
              <a16:creationId xmlns:a16="http://schemas.microsoft.com/office/drawing/2014/main" xmlns="" id="{00000000-0008-0000-0200-0000998A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0" y="11115675"/>
          <a:ext cx="1076325" cy="952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371475</xdr:colOff>
      <xdr:row>21</xdr:row>
      <xdr:rowOff>171450</xdr:rowOff>
    </xdr:from>
    <xdr:to>
      <xdr:col>3</xdr:col>
      <xdr:colOff>1543050</xdr:colOff>
      <xdr:row>24</xdr:row>
      <xdr:rowOff>219075</xdr:rowOff>
    </xdr:to>
    <xdr:pic>
      <xdr:nvPicPr>
        <xdr:cNvPr id="101018" name="Рисунок 18">
          <a:extLst>
            <a:ext uri="{FF2B5EF4-FFF2-40B4-BE49-F238E27FC236}">
              <a16:creationId xmlns:a16="http://schemas.microsoft.com/office/drawing/2014/main" xmlns="" id="{00000000-0008-0000-0200-00009A8A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48625" y="4943475"/>
          <a:ext cx="1171575" cy="904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276225</xdr:colOff>
      <xdr:row>34</xdr:row>
      <xdr:rowOff>180975</xdr:rowOff>
    </xdr:from>
    <xdr:to>
      <xdr:col>3</xdr:col>
      <xdr:colOff>1647825</xdr:colOff>
      <xdr:row>35</xdr:row>
      <xdr:rowOff>542925</xdr:rowOff>
    </xdr:to>
    <xdr:pic>
      <xdr:nvPicPr>
        <xdr:cNvPr id="101019" name="Рисунок 8">
          <a:extLst>
            <a:ext uri="{FF2B5EF4-FFF2-40B4-BE49-F238E27FC236}">
              <a16:creationId xmlns:a16="http://schemas.microsoft.com/office/drawing/2014/main" xmlns="" id="{00000000-0008-0000-0200-00009B8A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53375" y="8667750"/>
          <a:ext cx="1371600" cy="981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247650</xdr:colOff>
      <xdr:row>36</xdr:row>
      <xdr:rowOff>161925</xdr:rowOff>
    </xdr:from>
    <xdr:to>
      <xdr:col>3</xdr:col>
      <xdr:colOff>1638300</xdr:colOff>
      <xdr:row>37</xdr:row>
      <xdr:rowOff>514350</xdr:rowOff>
    </xdr:to>
    <xdr:pic>
      <xdr:nvPicPr>
        <xdr:cNvPr id="101020" name="Рисунок 9">
          <a:extLst>
            <a:ext uri="{FF2B5EF4-FFF2-40B4-BE49-F238E27FC236}">
              <a16:creationId xmlns:a16="http://schemas.microsoft.com/office/drawing/2014/main" xmlns="" id="{00000000-0008-0000-0200-00009C8A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24800" y="9886950"/>
          <a:ext cx="1390650" cy="971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238125</xdr:colOff>
      <xdr:row>25</xdr:row>
      <xdr:rowOff>142875</xdr:rowOff>
    </xdr:from>
    <xdr:to>
      <xdr:col>3</xdr:col>
      <xdr:colOff>1552575</xdr:colOff>
      <xdr:row>28</xdr:row>
      <xdr:rowOff>171450</xdr:rowOff>
    </xdr:to>
    <xdr:pic>
      <xdr:nvPicPr>
        <xdr:cNvPr id="101021" name="Рисунок 19">
          <a:extLst>
            <a:ext uri="{FF2B5EF4-FFF2-40B4-BE49-F238E27FC236}">
              <a16:creationId xmlns:a16="http://schemas.microsoft.com/office/drawing/2014/main" xmlns="" id="{00000000-0008-0000-0200-00009D8A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15275" y="6057900"/>
          <a:ext cx="1314450" cy="885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3</xdr:col>
      <xdr:colOff>1221979</xdr:colOff>
      <xdr:row>16</xdr:row>
      <xdr:rowOff>123801</xdr:rowOff>
    </xdr:from>
    <xdr:ext cx="404773" cy="241224"/>
    <xdr:sp macro="" textlink="">
      <xdr:nvSpPr>
        <xdr:cNvPr id="26" name="TextBox 25">
          <a:extLst>
            <a:ext uri="{FF2B5EF4-FFF2-40B4-BE49-F238E27FC236}">
              <a16:creationId xmlns:a16="http://schemas.microsoft.com/office/drawing/2014/main" xmlns="" id="{00000000-0008-0000-0200-00001A000000}"/>
            </a:ext>
          </a:extLst>
        </xdr:cNvPr>
        <xdr:cNvSpPr txBox="1"/>
      </xdr:nvSpPr>
      <xdr:spPr>
        <a:xfrm rot="1373710">
          <a:off x="7956154" y="2915896"/>
          <a:ext cx="408214" cy="2394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sz="900">
              <a:latin typeface="Times New Roman" panose="02020603050405020304" pitchFamily="18" charset="0"/>
              <a:cs typeface="Times New Roman" panose="02020603050405020304" pitchFamily="18" charset="0"/>
            </a:rPr>
            <a:t>720</a:t>
          </a:r>
          <a:endParaRPr lang="ru-RU" sz="900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oneCellAnchor>
  <xdr:oneCellAnchor>
    <xdr:from>
      <xdr:col>3</xdr:col>
      <xdr:colOff>413231</xdr:colOff>
      <xdr:row>22</xdr:row>
      <xdr:rowOff>125592</xdr:rowOff>
    </xdr:from>
    <xdr:ext cx="412431" cy="241224"/>
    <xdr:sp macro="" textlink="">
      <xdr:nvSpPr>
        <xdr:cNvPr id="27" name="TextBox 26">
          <a:extLst>
            <a:ext uri="{FF2B5EF4-FFF2-40B4-BE49-F238E27FC236}">
              <a16:creationId xmlns:a16="http://schemas.microsoft.com/office/drawing/2014/main" xmlns="" id="{00000000-0008-0000-0200-00001B000000}"/>
            </a:ext>
          </a:extLst>
        </xdr:cNvPr>
        <xdr:cNvSpPr txBox="1"/>
      </xdr:nvSpPr>
      <xdr:spPr>
        <a:xfrm rot="1373710">
          <a:off x="8108002" y="4651237"/>
          <a:ext cx="408214" cy="2394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sz="900">
              <a:latin typeface="Times New Roman" panose="02020603050405020304" pitchFamily="18" charset="0"/>
              <a:cs typeface="Times New Roman" panose="02020603050405020304" pitchFamily="18" charset="0"/>
            </a:rPr>
            <a:t>720</a:t>
          </a:r>
          <a:endParaRPr lang="ru-RU" sz="900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oneCellAnchor>
  <xdr:oneCellAnchor>
    <xdr:from>
      <xdr:col>3</xdr:col>
      <xdr:colOff>1153697</xdr:colOff>
      <xdr:row>21</xdr:row>
      <xdr:rowOff>110023</xdr:rowOff>
    </xdr:from>
    <xdr:ext cx="404872" cy="253892"/>
    <xdr:sp macro="" textlink="">
      <xdr:nvSpPr>
        <xdr:cNvPr id="28" name="TextBox 27">
          <a:extLst>
            <a:ext uri="{FF2B5EF4-FFF2-40B4-BE49-F238E27FC236}">
              <a16:creationId xmlns:a16="http://schemas.microsoft.com/office/drawing/2014/main" xmlns="" id="{00000000-0008-0000-0200-00001C000000}"/>
            </a:ext>
          </a:extLst>
        </xdr:cNvPr>
        <xdr:cNvSpPr txBox="1"/>
      </xdr:nvSpPr>
      <xdr:spPr>
        <a:xfrm rot="1373710">
          <a:off x="8847198" y="4348648"/>
          <a:ext cx="408214" cy="2394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sz="900">
              <a:latin typeface="Times New Roman" panose="02020603050405020304" pitchFamily="18" charset="0"/>
              <a:cs typeface="Times New Roman" panose="02020603050405020304" pitchFamily="18" charset="0"/>
            </a:rPr>
            <a:t>900</a:t>
          </a:r>
          <a:endParaRPr lang="ru-RU" sz="900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oneCellAnchor>
  <xdr:oneCellAnchor>
    <xdr:from>
      <xdr:col>3</xdr:col>
      <xdr:colOff>1348175</xdr:colOff>
      <xdr:row>22</xdr:row>
      <xdr:rowOff>39669</xdr:rowOff>
    </xdr:from>
    <xdr:ext cx="428186" cy="239485"/>
    <xdr:sp macro="" textlink="">
      <xdr:nvSpPr>
        <xdr:cNvPr id="29" name="TextBox 28">
          <a:extLst>
            <a:ext uri="{FF2B5EF4-FFF2-40B4-BE49-F238E27FC236}">
              <a16:creationId xmlns:a16="http://schemas.microsoft.com/office/drawing/2014/main" xmlns="" id="{00000000-0008-0000-0200-00001D000000}"/>
            </a:ext>
          </a:extLst>
        </xdr:cNvPr>
        <xdr:cNvSpPr txBox="1"/>
      </xdr:nvSpPr>
      <xdr:spPr>
        <a:xfrm rot="20157076">
          <a:off x="9040406" y="4564044"/>
          <a:ext cx="408214" cy="2394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sz="900">
              <a:latin typeface="Times New Roman" panose="02020603050405020304" pitchFamily="18" charset="0"/>
              <a:cs typeface="Times New Roman" panose="02020603050405020304" pitchFamily="18" charset="0"/>
            </a:rPr>
            <a:t>450</a:t>
          </a:r>
          <a:endParaRPr lang="ru-RU" sz="900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oneCellAnchor>
  <xdr:oneCellAnchor>
    <xdr:from>
      <xdr:col>3</xdr:col>
      <xdr:colOff>1109357</xdr:colOff>
      <xdr:row>25</xdr:row>
      <xdr:rowOff>106495</xdr:rowOff>
    </xdr:from>
    <xdr:ext cx="447368" cy="224214"/>
    <xdr:sp macro="" textlink="">
      <xdr:nvSpPr>
        <xdr:cNvPr id="30" name="TextBox 29">
          <a:extLst>
            <a:ext uri="{FF2B5EF4-FFF2-40B4-BE49-F238E27FC236}">
              <a16:creationId xmlns:a16="http://schemas.microsoft.com/office/drawing/2014/main" xmlns="" id="{00000000-0008-0000-0200-00001E000000}"/>
            </a:ext>
          </a:extLst>
        </xdr:cNvPr>
        <xdr:cNvSpPr txBox="1"/>
      </xdr:nvSpPr>
      <xdr:spPr>
        <a:xfrm rot="1174971">
          <a:off x="8791428" y="5481770"/>
          <a:ext cx="445211" cy="2394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sz="900">
              <a:latin typeface="Times New Roman" panose="02020603050405020304" pitchFamily="18" charset="0"/>
              <a:cs typeface="Times New Roman" panose="02020603050405020304" pitchFamily="18" charset="0"/>
            </a:rPr>
            <a:t>1200</a:t>
          </a:r>
          <a:endParaRPr lang="ru-RU" sz="900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oneCellAnchor>
  <xdr:oneCellAnchor>
    <xdr:from>
      <xdr:col>3</xdr:col>
      <xdr:colOff>229404</xdr:colOff>
      <xdr:row>26</xdr:row>
      <xdr:rowOff>84078</xdr:rowOff>
    </xdr:from>
    <xdr:ext cx="445903" cy="241224"/>
    <xdr:sp macro="" textlink="">
      <xdr:nvSpPr>
        <xdr:cNvPr id="31" name="TextBox 30">
          <a:extLst>
            <a:ext uri="{FF2B5EF4-FFF2-40B4-BE49-F238E27FC236}">
              <a16:creationId xmlns:a16="http://schemas.microsoft.com/office/drawing/2014/main" xmlns="" id="{00000000-0008-0000-0200-00001F000000}"/>
            </a:ext>
          </a:extLst>
        </xdr:cNvPr>
        <xdr:cNvSpPr txBox="1"/>
      </xdr:nvSpPr>
      <xdr:spPr>
        <a:xfrm rot="1174971">
          <a:off x="7933065" y="5752723"/>
          <a:ext cx="445211" cy="2394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sz="900">
              <a:latin typeface="Times New Roman" panose="02020603050405020304" pitchFamily="18" charset="0"/>
              <a:cs typeface="Times New Roman" panose="02020603050405020304" pitchFamily="18" charset="0"/>
            </a:rPr>
            <a:t>600</a:t>
          </a:r>
          <a:endParaRPr lang="ru-RU" sz="900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oneCellAnchor>
  <xdr:oneCellAnchor>
    <xdr:from>
      <xdr:col>3</xdr:col>
      <xdr:colOff>1148113</xdr:colOff>
      <xdr:row>25</xdr:row>
      <xdr:rowOff>272624</xdr:rowOff>
    </xdr:from>
    <xdr:ext cx="405093" cy="239485"/>
    <xdr:sp macro="" textlink="">
      <xdr:nvSpPr>
        <xdr:cNvPr id="32" name="TextBox 31">
          <a:extLst>
            <a:ext uri="{FF2B5EF4-FFF2-40B4-BE49-F238E27FC236}">
              <a16:creationId xmlns:a16="http://schemas.microsoft.com/office/drawing/2014/main" xmlns="" id="{00000000-0008-0000-0200-000020000000}"/>
            </a:ext>
          </a:extLst>
        </xdr:cNvPr>
        <xdr:cNvSpPr txBox="1"/>
      </xdr:nvSpPr>
      <xdr:spPr>
        <a:xfrm rot="20157076">
          <a:off x="8825739" y="5654249"/>
          <a:ext cx="408214" cy="2394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sz="900">
              <a:latin typeface="Times New Roman" panose="02020603050405020304" pitchFamily="18" charset="0"/>
              <a:cs typeface="Times New Roman" panose="02020603050405020304" pitchFamily="18" charset="0"/>
            </a:rPr>
            <a:t>600</a:t>
          </a:r>
          <a:endParaRPr lang="ru-RU" sz="900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oneCellAnchor>
  <xdr:oneCellAnchor>
    <xdr:from>
      <xdr:col>3</xdr:col>
      <xdr:colOff>920682</xdr:colOff>
      <xdr:row>29</xdr:row>
      <xdr:rowOff>89537</xdr:rowOff>
    </xdr:from>
    <xdr:ext cx="410562" cy="244250"/>
    <xdr:sp macro="" textlink="">
      <xdr:nvSpPr>
        <xdr:cNvPr id="33" name="TextBox 32">
          <a:extLst>
            <a:ext uri="{FF2B5EF4-FFF2-40B4-BE49-F238E27FC236}">
              <a16:creationId xmlns:a16="http://schemas.microsoft.com/office/drawing/2014/main" xmlns="" id="{00000000-0008-0000-0200-000021000000}"/>
            </a:ext>
          </a:extLst>
        </xdr:cNvPr>
        <xdr:cNvSpPr txBox="1"/>
      </xdr:nvSpPr>
      <xdr:spPr>
        <a:xfrm rot="1373710">
          <a:off x="7660572" y="6602732"/>
          <a:ext cx="408214" cy="2394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sz="900">
              <a:latin typeface="Times New Roman" panose="02020603050405020304" pitchFamily="18" charset="0"/>
              <a:cs typeface="Times New Roman" panose="02020603050405020304" pitchFamily="18" charset="0"/>
            </a:rPr>
            <a:t>720</a:t>
          </a:r>
          <a:endParaRPr lang="ru-RU" sz="900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oneCellAnchor>
  <xdr:oneCellAnchor>
    <xdr:from>
      <xdr:col>3</xdr:col>
      <xdr:colOff>1299878</xdr:colOff>
      <xdr:row>29</xdr:row>
      <xdr:rowOff>234519</xdr:rowOff>
    </xdr:from>
    <xdr:ext cx="410765" cy="239485"/>
    <xdr:sp macro="" textlink="">
      <xdr:nvSpPr>
        <xdr:cNvPr id="34" name="TextBox 33">
          <a:extLst>
            <a:ext uri="{FF2B5EF4-FFF2-40B4-BE49-F238E27FC236}">
              <a16:creationId xmlns:a16="http://schemas.microsoft.com/office/drawing/2014/main" xmlns="" id="{00000000-0008-0000-0200-000022000000}"/>
            </a:ext>
          </a:extLst>
        </xdr:cNvPr>
        <xdr:cNvSpPr txBox="1"/>
      </xdr:nvSpPr>
      <xdr:spPr>
        <a:xfrm rot="1373710">
          <a:off x="8043578" y="6740094"/>
          <a:ext cx="408214" cy="2394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sz="900">
              <a:latin typeface="Times New Roman" panose="02020603050405020304" pitchFamily="18" charset="0"/>
              <a:cs typeface="Times New Roman" panose="02020603050405020304" pitchFamily="18" charset="0"/>
            </a:rPr>
            <a:t>720</a:t>
          </a:r>
          <a:endParaRPr lang="ru-RU" sz="900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oneCellAnchor>
  <xdr:oneCellAnchor>
    <xdr:from>
      <xdr:col>3</xdr:col>
      <xdr:colOff>1477322</xdr:colOff>
      <xdr:row>34</xdr:row>
      <xdr:rowOff>457775</xdr:rowOff>
    </xdr:from>
    <xdr:ext cx="402628" cy="239485"/>
    <xdr:sp macro="" textlink="">
      <xdr:nvSpPr>
        <xdr:cNvPr id="35" name="TextBox 34">
          <a:extLst>
            <a:ext uri="{FF2B5EF4-FFF2-40B4-BE49-F238E27FC236}">
              <a16:creationId xmlns:a16="http://schemas.microsoft.com/office/drawing/2014/main" xmlns="" id="{00000000-0008-0000-0200-000023000000}"/>
            </a:ext>
          </a:extLst>
        </xdr:cNvPr>
        <xdr:cNvSpPr txBox="1"/>
      </xdr:nvSpPr>
      <xdr:spPr>
        <a:xfrm rot="20157076">
          <a:off x="9163203" y="8411150"/>
          <a:ext cx="408214" cy="2394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sz="900">
              <a:latin typeface="Times New Roman" panose="02020603050405020304" pitchFamily="18" charset="0"/>
              <a:cs typeface="Times New Roman" panose="02020603050405020304" pitchFamily="18" charset="0"/>
            </a:rPr>
            <a:t>450</a:t>
          </a:r>
          <a:endParaRPr lang="ru-RU" sz="900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oneCellAnchor>
  <xdr:oneCellAnchor>
    <xdr:from>
      <xdr:col>3</xdr:col>
      <xdr:colOff>487290</xdr:colOff>
      <xdr:row>34</xdr:row>
      <xdr:rowOff>51809</xdr:rowOff>
    </xdr:from>
    <xdr:ext cx="404225" cy="223078"/>
    <xdr:sp macro="" textlink="">
      <xdr:nvSpPr>
        <xdr:cNvPr id="36" name="TextBox 35">
          <a:extLst>
            <a:ext uri="{FF2B5EF4-FFF2-40B4-BE49-F238E27FC236}">
              <a16:creationId xmlns:a16="http://schemas.microsoft.com/office/drawing/2014/main" xmlns="" id="{00000000-0008-0000-0200-000024000000}"/>
            </a:ext>
          </a:extLst>
        </xdr:cNvPr>
        <xdr:cNvSpPr txBox="1"/>
      </xdr:nvSpPr>
      <xdr:spPr>
        <a:xfrm rot="20157076">
          <a:off x="8177616" y="8007089"/>
          <a:ext cx="408214" cy="2394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sz="900">
              <a:latin typeface="Times New Roman" panose="02020603050405020304" pitchFamily="18" charset="0"/>
              <a:cs typeface="Times New Roman" panose="02020603050405020304" pitchFamily="18" charset="0"/>
            </a:rPr>
            <a:t>450</a:t>
          </a:r>
          <a:endParaRPr lang="ru-RU" sz="900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oneCellAnchor>
  <xdr:oneCellAnchor>
    <xdr:from>
      <xdr:col>3</xdr:col>
      <xdr:colOff>322431</xdr:colOff>
      <xdr:row>34</xdr:row>
      <xdr:rowOff>423262</xdr:rowOff>
    </xdr:from>
    <xdr:ext cx="418870" cy="239485"/>
    <xdr:sp macro="" textlink="">
      <xdr:nvSpPr>
        <xdr:cNvPr id="37" name="TextBox 36">
          <a:extLst>
            <a:ext uri="{FF2B5EF4-FFF2-40B4-BE49-F238E27FC236}">
              <a16:creationId xmlns:a16="http://schemas.microsoft.com/office/drawing/2014/main" xmlns="" id="{00000000-0008-0000-0200-000025000000}"/>
            </a:ext>
          </a:extLst>
        </xdr:cNvPr>
        <xdr:cNvSpPr txBox="1"/>
      </xdr:nvSpPr>
      <xdr:spPr>
        <a:xfrm rot="1373710">
          <a:off x="8012122" y="8376637"/>
          <a:ext cx="408214" cy="2394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sz="900">
              <a:latin typeface="Times New Roman" panose="02020603050405020304" pitchFamily="18" charset="0"/>
              <a:cs typeface="Times New Roman" panose="02020603050405020304" pitchFamily="18" charset="0"/>
            </a:rPr>
            <a:t>720</a:t>
          </a:r>
          <a:endParaRPr lang="ru-RU" sz="900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oneCellAnchor>
  <xdr:oneCellAnchor>
    <xdr:from>
      <xdr:col>3</xdr:col>
      <xdr:colOff>633324</xdr:colOff>
      <xdr:row>34</xdr:row>
      <xdr:rowOff>542975</xdr:rowOff>
    </xdr:from>
    <xdr:ext cx="405429" cy="254935"/>
    <xdr:sp macro="" textlink="">
      <xdr:nvSpPr>
        <xdr:cNvPr id="38" name="TextBox 37">
          <a:extLst>
            <a:ext uri="{FF2B5EF4-FFF2-40B4-BE49-F238E27FC236}">
              <a16:creationId xmlns:a16="http://schemas.microsoft.com/office/drawing/2014/main" xmlns="" id="{00000000-0008-0000-0200-000026000000}"/>
            </a:ext>
          </a:extLst>
        </xdr:cNvPr>
        <xdr:cNvSpPr txBox="1"/>
      </xdr:nvSpPr>
      <xdr:spPr>
        <a:xfrm rot="1373710">
          <a:off x="8326825" y="8503970"/>
          <a:ext cx="408214" cy="2394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sz="900">
              <a:latin typeface="Times New Roman" panose="02020603050405020304" pitchFamily="18" charset="0"/>
              <a:cs typeface="Times New Roman" panose="02020603050405020304" pitchFamily="18" charset="0"/>
            </a:rPr>
            <a:t>720</a:t>
          </a:r>
          <a:endParaRPr lang="ru-RU" sz="900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oneCellAnchor>
  <xdr:oneCellAnchor>
    <xdr:from>
      <xdr:col>3</xdr:col>
      <xdr:colOff>920042</xdr:colOff>
      <xdr:row>34</xdr:row>
      <xdr:rowOff>109630</xdr:rowOff>
    </xdr:from>
    <xdr:ext cx="416324" cy="235308"/>
    <xdr:sp macro="" textlink="">
      <xdr:nvSpPr>
        <xdr:cNvPr id="39" name="TextBox 38">
          <a:extLst>
            <a:ext uri="{FF2B5EF4-FFF2-40B4-BE49-F238E27FC236}">
              <a16:creationId xmlns:a16="http://schemas.microsoft.com/office/drawing/2014/main" xmlns="" id="{00000000-0008-0000-0200-000027000000}"/>
            </a:ext>
          </a:extLst>
        </xdr:cNvPr>
        <xdr:cNvSpPr txBox="1"/>
      </xdr:nvSpPr>
      <xdr:spPr>
        <a:xfrm rot="1373710">
          <a:off x="8605288" y="8055385"/>
          <a:ext cx="408214" cy="2394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sz="900">
              <a:latin typeface="Times New Roman" panose="02020603050405020304" pitchFamily="18" charset="0"/>
              <a:cs typeface="Times New Roman" panose="02020603050405020304" pitchFamily="18" charset="0"/>
            </a:rPr>
            <a:t>900</a:t>
          </a:r>
          <a:endParaRPr lang="ru-RU" sz="900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oneCellAnchor>
  <xdr:oneCellAnchor>
    <xdr:from>
      <xdr:col>3</xdr:col>
      <xdr:colOff>1294224</xdr:colOff>
      <xdr:row>34</xdr:row>
      <xdr:rowOff>267043</xdr:rowOff>
    </xdr:from>
    <xdr:ext cx="411037" cy="225896"/>
    <xdr:sp macro="" textlink="">
      <xdr:nvSpPr>
        <xdr:cNvPr id="40" name="TextBox 39">
          <a:extLst>
            <a:ext uri="{FF2B5EF4-FFF2-40B4-BE49-F238E27FC236}">
              <a16:creationId xmlns:a16="http://schemas.microsoft.com/office/drawing/2014/main" xmlns="" id="{00000000-0008-0000-0200-000028000000}"/>
            </a:ext>
          </a:extLst>
        </xdr:cNvPr>
        <xdr:cNvSpPr txBox="1"/>
      </xdr:nvSpPr>
      <xdr:spPr>
        <a:xfrm rot="1373710">
          <a:off x="8983280" y="8212798"/>
          <a:ext cx="408214" cy="2394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sz="900">
              <a:latin typeface="Times New Roman" panose="02020603050405020304" pitchFamily="18" charset="0"/>
              <a:cs typeface="Times New Roman" panose="02020603050405020304" pitchFamily="18" charset="0"/>
            </a:rPr>
            <a:t>900</a:t>
          </a:r>
          <a:endParaRPr lang="ru-RU" sz="900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oneCellAnchor>
  <xdr:oneCellAnchor>
    <xdr:from>
      <xdr:col>3</xdr:col>
      <xdr:colOff>266431</xdr:colOff>
      <xdr:row>36</xdr:row>
      <xdr:rowOff>428137</xdr:rowOff>
    </xdr:from>
    <xdr:ext cx="447080" cy="256847"/>
    <xdr:sp macro="" textlink="">
      <xdr:nvSpPr>
        <xdr:cNvPr id="41" name="TextBox 40">
          <a:extLst>
            <a:ext uri="{FF2B5EF4-FFF2-40B4-BE49-F238E27FC236}">
              <a16:creationId xmlns:a16="http://schemas.microsoft.com/office/drawing/2014/main" xmlns="" id="{00000000-0008-0000-0200-000029000000}"/>
            </a:ext>
          </a:extLst>
        </xdr:cNvPr>
        <xdr:cNvSpPr txBox="1"/>
      </xdr:nvSpPr>
      <xdr:spPr>
        <a:xfrm rot="1174971">
          <a:off x="7963742" y="9636907"/>
          <a:ext cx="445211" cy="2394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sz="900">
              <a:latin typeface="Times New Roman" panose="02020603050405020304" pitchFamily="18" charset="0"/>
              <a:cs typeface="Times New Roman" panose="02020603050405020304" pitchFamily="18" charset="0"/>
            </a:rPr>
            <a:t>600</a:t>
          </a:r>
          <a:endParaRPr lang="ru-RU" sz="900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oneCellAnchor>
  <xdr:oneCellAnchor>
    <xdr:from>
      <xdr:col>3</xdr:col>
      <xdr:colOff>511718</xdr:colOff>
      <xdr:row>36</xdr:row>
      <xdr:rowOff>546823</xdr:rowOff>
    </xdr:from>
    <xdr:ext cx="446565" cy="237702"/>
    <xdr:sp macro="" textlink="">
      <xdr:nvSpPr>
        <xdr:cNvPr id="42" name="TextBox 41">
          <a:extLst>
            <a:ext uri="{FF2B5EF4-FFF2-40B4-BE49-F238E27FC236}">
              <a16:creationId xmlns:a16="http://schemas.microsoft.com/office/drawing/2014/main" xmlns="" id="{00000000-0008-0000-0200-00002A000000}"/>
            </a:ext>
          </a:extLst>
        </xdr:cNvPr>
        <xdr:cNvSpPr txBox="1"/>
      </xdr:nvSpPr>
      <xdr:spPr>
        <a:xfrm rot="1174971">
          <a:off x="8198234" y="9746068"/>
          <a:ext cx="445211" cy="2394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sz="900">
              <a:latin typeface="Times New Roman" panose="02020603050405020304" pitchFamily="18" charset="0"/>
              <a:cs typeface="Times New Roman" panose="02020603050405020304" pitchFamily="18" charset="0"/>
            </a:rPr>
            <a:t>600</a:t>
          </a:r>
          <a:endParaRPr lang="ru-RU" sz="900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oneCellAnchor>
  <xdr:oneCellAnchor>
    <xdr:from>
      <xdr:col>3</xdr:col>
      <xdr:colOff>741112</xdr:colOff>
      <xdr:row>36</xdr:row>
      <xdr:rowOff>106163</xdr:rowOff>
    </xdr:from>
    <xdr:ext cx="452017" cy="233183"/>
    <xdr:sp macro="" textlink="">
      <xdr:nvSpPr>
        <xdr:cNvPr id="43" name="TextBox 42">
          <a:extLst>
            <a:ext uri="{FF2B5EF4-FFF2-40B4-BE49-F238E27FC236}">
              <a16:creationId xmlns:a16="http://schemas.microsoft.com/office/drawing/2014/main" xmlns="" id="{00000000-0008-0000-0200-00002B000000}"/>
            </a:ext>
          </a:extLst>
        </xdr:cNvPr>
        <xdr:cNvSpPr txBox="1"/>
      </xdr:nvSpPr>
      <xdr:spPr>
        <a:xfrm rot="1437686">
          <a:off x="8436518" y="9297788"/>
          <a:ext cx="445211" cy="2394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sz="900">
              <a:latin typeface="Times New Roman" panose="02020603050405020304" pitchFamily="18" charset="0"/>
              <a:cs typeface="Times New Roman" panose="02020603050405020304" pitchFamily="18" charset="0"/>
            </a:rPr>
            <a:t>1200</a:t>
          </a:r>
          <a:endParaRPr lang="ru-RU" sz="900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oneCellAnchor>
  <xdr:oneCellAnchor>
    <xdr:from>
      <xdr:col>3</xdr:col>
      <xdr:colOff>1217718</xdr:colOff>
      <xdr:row>36</xdr:row>
      <xdr:rowOff>295735</xdr:rowOff>
    </xdr:from>
    <xdr:ext cx="447883" cy="233183"/>
    <xdr:sp macro="" textlink="">
      <xdr:nvSpPr>
        <xdr:cNvPr id="44" name="TextBox 43">
          <a:extLst>
            <a:ext uri="{FF2B5EF4-FFF2-40B4-BE49-F238E27FC236}">
              <a16:creationId xmlns:a16="http://schemas.microsoft.com/office/drawing/2014/main" xmlns="" id="{00000000-0008-0000-0200-00002C000000}"/>
            </a:ext>
          </a:extLst>
        </xdr:cNvPr>
        <xdr:cNvSpPr txBox="1"/>
      </xdr:nvSpPr>
      <xdr:spPr>
        <a:xfrm rot="1437686">
          <a:off x="8904869" y="9487360"/>
          <a:ext cx="445211" cy="2394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sz="900">
              <a:latin typeface="Times New Roman" panose="02020603050405020304" pitchFamily="18" charset="0"/>
              <a:cs typeface="Times New Roman" panose="02020603050405020304" pitchFamily="18" charset="0"/>
            </a:rPr>
            <a:t>1200</a:t>
          </a:r>
          <a:endParaRPr lang="ru-RU" sz="900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oneCellAnchor>
  <xdr:oneCellAnchor>
    <xdr:from>
      <xdr:col>3</xdr:col>
      <xdr:colOff>435523</xdr:colOff>
      <xdr:row>36</xdr:row>
      <xdr:rowOff>118513</xdr:rowOff>
    </xdr:from>
    <xdr:ext cx="455306" cy="259443"/>
    <xdr:sp macro="" textlink="">
      <xdr:nvSpPr>
        <xdr:cNvPr id="45" name="TextBox 44">
          <a:extLst>
            <a:ext uri="{FF2B5EF4-FFF2-40B4-BE49-F238E27FC236}">
              <a16:creationId xmlns:a16="http://schemas.microsoft.com/office/drawing/2014/main" xmlns="" id="{00000000-0008-0000-0200-00002D000000}"/>
            </a:ext>
          </a:extLst>
        </xdr:cNvPr>
        <xdr:cNvSpPr txBox="1"/>
      </xdr:nvSpPr>
      <xdr:spPr>
        <a:xfrm rot="20101558">
          <a:off x="8118864" y="9310138"/>
          <a:ext cx="445211" cy="2394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sz="900">
              <a:latin typeface="Times New Roman" panose="02020603050405020304" pitchFamily="18" charset="0"/>
              <a:cs typeface="Times New Roman" panose="02020603050405020304" pitchFamily="18" charset="0"/>
            </a:rPr>
            <a:t>600</a:t>
          </a:r>
          <a:endParaRPr lang="ru-RU" sz="900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oneCellAnchor>
  <xdr:oneCellAnchor>
    <xdr:from>
      <xdr:col>3</xdr:col>
      <xdr:colOff>1233207</xdr:colOff>
      <xdr:row>36</xdr:row>
      <xdr:rowOff>471831</xdr:rowOff>
    </xdr:from>
    <xdr:ext cx="436074" cy="226881"/>
    <xdr:sp macro="" textlink="">
      <xdr:nvSpPr>
        <xdr:cNvPr id="46" name="TextBox 45">
          <a:extLst>
            <a:ext uri="{FF2B5EF4-FFF2-40B4-BE49-F238E27FC236}">
              <a16:creationId xmlns:a16="http://schemas.microsoft.com/office/drawing/2014/main" xmlns="" id="{00000000-0008-0000-0200-00002E000000}"/>
            </a:ext>
          </a:extLst>
        </xdr:cNvPr>
        <xdr:cNvSpPr txBox="1"/>
      </xdr:nvSpPr>
      <xdr:spPr>
        <a:xfrm rot="20101558">
          <a:off x="8929883" y="9657106"/>
          <a:ext cx="445211" cy="2394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sz="900">
              <a:latin typeface="Times New Roman" panose="02020603050405020304" pitchFamily="18" charset="0"/>
              <a:cs typeface="Times New Roman" panose="02020603050405020304" pitchFamily="18" charset="0"/>
            </a:rPr>
            <a:t>600</a:t>
          </a:r>
          <a:endParaRPr lang="ru-RU" sz="900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oneCellAnchor>
  <xdr:oneCellAnchor>
    <xdr:from>
      <xdr:col>3</xdr:col>
      <xdr:colOff>436859</xdr:colOff>
      <xdr:row>38</xdr:row>
      <xdr:rowOff>65910</xdr:rowOff>
    </xdr:from>
    <xdr:ext cx="454934" cy="244250"/>
    <xdr:sp macro="" textlink="">
      <xdr:nvSpPr>
        <xdr:cNvPr id="47" name="TextBox 46">
          <a:extLst>
            <a:ext uri="{FF2B5EF4-FFF2-40B4-BE49-F238E27FC236}">
              <a16:creationId xmlns:a16="http://schemas.microsoft.com/office/drawing/2014/main" xmlns="" id="{00000000-0008-0000-0200-00002F000000}"/>
            </a:ext>
          </a:extLst>
        </xdr:cNvPr>
        <xdr:cNvSpPr txBox="1"/>
      </xdr:nvSpPr>
      <xdr:spPr>
        <a:xfrm rot="20309544">
          <a:off x="8120200" y="10488165"/>
          <a:ext cx="445211" cy="2394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sz="900">
              <a:latin typeface="Times New Roman" panose="02020603050405020304" pitchFamily="18" charset="0"/>
              <a:cs typeface="Times New Roman" panose="02020603050405020304" pitchFamily="18" charset="0"/>
            </a:rPr>
            <a:t>600</a:t>
          </a:r>
          <a:endParaRPr lang="ru-RU" sz="900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oneCellAnchor>
  <xdr:twoCellAnchor editAs="oneCell">
    <xdr:from>
      <xdr:col>3</xdr:col>
      <xdr:colOff>276225</xdr:colOff>
      <xdr:row>130</xdr:row>
      <xdr:rowOff>571500</xdr:rowOff>
    </xdr:from>
    <xdr:to>
      <xdr:col>3</xdr:col>
      <xdr:colOff>1685925</xdr:colOff>
      <xdr:row>132</xdr:row>
      <xdr:rowOff>476250</xdr:rowOff>
    </xdr:to>
    <xdr:pic>
      <xdr:nvPicPr>
        <xdr:cNvPr id="101044" name="Рисунок 1">
          <a:extLst>
            <a:ext uri="{FF2B5EF4-FFF2-40B4-BE49-F238E27FC236}">
              <a16:creationId xmlns:a16="http://schemas.microsoft.com/office/drawing/2014/main" xmlns="" id="{00000000-0008-0000-0200-0000B48A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53375" y="39909750"/>
          <a:ext cx="1409700" cy="1085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428625</xdr:colOff>
      <xdr:row>115</xdr:row>
      <xdr:rowOff>104775</xdr:rowOff>
    </xdr:from>
    <xdr:to>
      <xdr:col>3</xdr:col>
      <xdr:colOff>1428750</xdr:colOff>
      <xdr:row>118</xdr:row>
      <xdr:rowOff>104775</xdr:rowOff>
    </xdr:to>
    <xdr:pic>
      <xdr:nvPicPr>
        <xdr:cNvPr id="101045" name="Рисунок 3">
          <a:extLst>
            <a:ext uri="{FF2B5EF4-FFF2-40B4-BE49-F238E27FC236}">
              <a16:creationId xmlns:a16="http://schemas.microsoft.com/office/drawing/2014/main" xmlns="" id="{00000000-0008-0000-0200-0000B58A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05775" y="35252025"/>
          <a:ext cx="1000125" cy="771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247650</xdr:colOff>
      <xdr:row>120</xdr:row>
      <xdr:rowOff>76200</xdr:rowOff>
    </xdr:from>
    <xdr:to>
      <xdr:col>3</xdr:col>
      <xdr:colOff>1571625</xdr:colOff>
      <xdr:row>123</xdr:row>
      <xdr:rowOff>161925</xdr:rowOff>
    </xdr:to>
    <xdr:pic>
      <xdr:nvPicPr>
        <xdr:cNvPr id="101046" name="Рисунок 4">
          <a:extLst>
            <a:ext uri="{FF2B5EF4-FFF2-40B4-BE49-F238E27FC236}">
              <a16:creationId xmlns:a16="http://schemas.microsoft.com/office/drawing/2014/main" xmlns="" id="{00000000-0008-0000-0200-0000B68A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24800" y="36509325"/>
          <a:ext cx="1323975" cy="857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123825</xdr:colOff>
      <xdr:row>124</xdr:row>
      <xdr:rowOff>142875</xdr:rowOff>
    </xdr:from>
    <xdr:to>
      <xdr:col>3</xdr:col>
      <xdr:colOff>1771650</xdr:colOff>
      <xdr:row>128</xdr:row>
      <xdr:rowOff>85725</xdr:rowOff>
    </xdr:to>
    <xdr:pic>
      <xdr:nvPicPr>
        <xdr:cNvPr id="101047" name="Рисунок 5">
          <a:extLst>
            <a:ext uri="{FF2B5EF4-FFF2-40B4-BE49-F238E27FC236}">
              <a16:creationId xmlns:a16="http://schemas.microsoft.com/office/drawing/2014/main" xmlns="" id="{00000000-0008-0000-0200-0000B78A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00975" y="37604700"/>
          <a:ext cx="1647825" cy="971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333375</xdr:colOff>
      <xdr:row>42</xdr:row>
      <xdr:rowOff>485775</xdr:rowOff>
    </xdr:from>
    <xdr:to>
      <xdr:col>3</xdr:col>
      <xdr:colOff>1647825</xdr:colOff>
      <xdr:row>44</xdr:row>
      <xdr:rowOff>342900</xdr:rowOff>
    </xdr:to>
    <xdr:pic>
      <xdr:nvPicPr>
        <xdr:cNvPr id="101048" name="Рисунок 6">
          <a:extLst>
            <a:ext uri="{FF2B5EF4-FFF2-40B4-BE49-F238E27FC236}">
              <a16:creationId xmlns:a16="http://schemas.microsoft.com/office/drawing/2014/main" xmlns="" id="{00000000-0008-0000-0200-0000B88A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10525" y="13296900"/>
          <a:ext cx="1314450" cy="1095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161925</xdr:colOff>
      <xdr:row>47</xdr:row>
      <xdr:rowOff>342900</xdr:rowOff>
    </xdr:from>
    <xdr:to>
      <xdr:col>3</xdr:col>
      <xdr:colOff>1809750</xdr:colOff>
      <xdr:row>49</xdr:row>
      <xdr:rowOff>371475</xdr:rowOff>
    </xdr:to>
    <xdr:pic>
      <xdr:nvPicPr>
        <xdr:cNvPr id="101049" name="Рисунок 7">
          <a:extLst>
            <a:ext uri="{FF2B5EF4-FFF2-40B4-BE49-F238E27FC236}">
              <a16:creationId xmlns:a16="http://schemas.microsoft.com/office/drawing/2014/main" xmlns="" id="{00000000-0008-0000-0200-0000B98A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39075" y="16221075"/>
          <a:ext cx="1647825" cy="1209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180975</xdr:colOff>
      <xdr:row>29</xdr:row>
      <xdr:rowOff>200025</xdr:rowOff>
    </xdr:from>
    <xdr:to>
      <xdr:col>3</xdr:col>
      <xdr:colOff>1647825</xdr:colOff>
      <xdr:row>33</xdr:row>
      <xdr:rowOff>133350</xdr:rowOff>
    </xdr:to>
    <xdr:pic>
      <xdr:nvPicPr>
        <xdr:cNvPr id="101050" name="Рисунок 10">
          <a:extLst>
            <a:ext uri="{FF2B5EF4-FFF2-40B4-BE49-F238E27FC236}">
              <a16:creationId xmlns:a16="http://schemas.microsoft.com/office/drawing/2014/main" xmlns="" id="{00000000-0008-0000-0200-0000BA8A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58125" y="7258050"/>
          <a:ext cx="1466850" cy="1076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190500</xdr:colOff>
      <xdr:row>51</xdr:row>
      <xdr:rowOff>152400</xdr:rowOff>
    </xdr:from>
    <xdr:to>
      <xdr:col>3</xdr:col>
      <xdr:colOff>1724025</xdr:colOff>
      <xdr:row>55</xdr:row>
      <xdr:rowOff>190500</xdr:rowOff>
    </xdr:to>
    <xdr:pic>
      <xdr:nvPicPr>
        <xdr:cNvPr id="101051" name="Рисунок 11">
          <a:extLst>
            <a:ext uri="{FF2B5EF4-FFF2-40B4-BE49-F238E27FC236}">
              <a16:creationId xmlns:a16="http://schemas.microsoft.com/office/drawing/2014/main" xmlns="" id="{00000000-0008-0000-0200-0000BB8A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67650" y="18392775"/>
          <a:ext cx="1533525" cy="1219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180975</xdr:colOff>
      <xdr:row>56</xdr:row>
      <xdr:rowOff>200025</xdr:rowOff>
    </xdr:from>
    <xdr:to>
      <xdr:col>3</xdr:col>
      <xdr:colOff>1752600</xdr:colOff>
      <xdr:row>60</xdr:row>
      <xdr:rowOff>180975</xdr:rowOff>
    </xdr:to>
    <xdr:pic>
      <xdr:nvPicPr>
        <xdr:cNvPr id="101052" name="Рисунок 12">
          <a:extLst>
            <a:ext uri="{FF2B5EF4-FFF2-40B4-BE49-F238E27FC236}">
              <a16:creationId xmlns:a16="http://schemas.microsoft.com/office/drawing/2014/main" xmlns="" id="{00000000-0008-0000-0200-0000BC8A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58125" y="19916775"/>
          <a:ext cx="1571625" cy="1123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142875</xdr:colOff>
      <xdr:row>84</xdr:row>
      <xdr:rowOff>104775</xdr:rowOff>
    </xdr:from>
    <xdr:to>
      <xdr:col>3</xdr:col>
      <xdr:colOff>1790700</xdr:colOff>
      <xdr:row>87</xdr:row>
      <xdr:rowOff>238125</xdr:rowOff>
    </xdr:to>
    <xdr:pic>
      <xdr:nvPicPr>
        <xdr:cNvPr id="101053" name="Рисунок 13">
          <a:extLst>
            <a:ext uri="{FF2B5EF4-FFF2-40B4-BE49-F238E27FC236}">
              <a16:creationId xmlns:a16="http://schemas.microsoft.com/office/drawing/2014/main" xmlns="" id="{00000000-0008-0000-0200-0000BD8A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20025" y="27822525"/>
          <a:ext cx="1647825" cy="990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209550</xdr:colOff>
      <xdr:row>61</xdr:row>
      <xdr:rowOff>219075</xdr:rowOff>
    </xdr:from>
    <xdr:to>
      <xdr:col>3</xdr:col>
      <xdr:colOff>1704975</xdr:colOff>
      <xdr:row>65</xdr:row>
      <xdr:rowOff>142875</xdr:rowOff>
    </xdr:to>
    <xdr:pic>
      <xdr:nvPicPr>
        <xdr:cNvPr id="101054" name="Рисунок 14">
          <a:extLst>
            <a:ext uri="{FF2B5EF4-FFF2-40B4-BE49-F238E27FC236}">
              <a16:creationId xmlns:a16="http://schemas.microsoft.com/office/drawing/2014/main" xmlns="" id="{00000000-0008-0000-0200-0000BE8A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86700" y="21364575"/>
          <a:ext cx="1495425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161925</xdr:colOff>
      <xdr:row>66</xdr:row>
      <xdr:rowOff>180975</xdr:rowOff>
    </xdr:from>
    <xdr:to>
      <xdr:col>3</xdr:col>
      <xdr:colOff>1771650</xdr:colOff>
      <xdr:row>70</xdr:row>
      <xdr:rowOff>190500</xdr:rowOff>
    </xdr:to>
    <xdr:pic>
      <xdr:nvPicPr>
        <xdr:cNvPr id="101055" name="Рисунок 15">
          <a:extLst>
            <a:ext uri="{FF2B5EF4-FFF2-40B4-BE49-F238E27FC236}">
              <a16:creationId xmlns:a16="http://schemas.microsoft.com/office/drawing/2014/main" xmlns="" id="{00000000-0008-0000-0200-0000BF8A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39075" y="22755225"/>
          <a:ext cx="1609725" cy="1152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238125</xdr:colOff>
      <xdr:row>71</xdr:row>
      <xdr:rowOff>133350</xdr:rowOff>
    </xdr:from>
    <xdr:to>
      <xdr:col>3</xdr:col>
      <xdr:colOff>1638300</xdr:colOff>
      <xdr:row>75</xdr:row>
      <xdr:rowOff>200025</xdr:rowOff>
    </xdr:to>
    <xdr:pic>
      <xdr:nvPicPr>
        <xdr:cNvPr id="101056" name="Рисунок 16">
          <a:extLst>
            <a:ext uri="{FF2B5EF4-FFF2-40B4-BE49-F238E27FC236}">
              <a16:creationId xmlns:a16="http://schemas.microsoft.com/office/drawing/2014/main" xmlns="" id="{00000000-0008-0000-0200-0000C08A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15275" y="24136350"/>
          <a:ext cx="1400175" cy="1209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152400</xdr:colOff>
      <xdr:row>76</xdr:row>
      <xdr:rowOff>190500</xdr:rowOff>
    </xdr:from>
    <xdr:to>
      <xdr:col>3</xdr:col>
      <xdr:colOff>1800225</xdr:colOff>
      <xdr:row>80</xdr:row>
      <xdr:rowOff>180975</xdr:rowOff>
    </xdr:to>
    <xdr:pic>
      <xdr:nvPicPr>
        <xdr:cNvPr id="101057" name="Рисунок 17">
          <a:extLst>
            <a:ext uri="{FF2B5EF4-FFF2-40B4-BE49-F238E27FC236}">
              <a16:creationId xmlns:a16="http://schemas.microsoft.com/office/drawing/2014/main" xmlns="" id="{00000000-0008-0000-0200-0000C18A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29550" y="25622250"/>
          <a:ext cx="1647825" cy="1133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285750</xdr:colOff>
      <xdr:row>93</xdr:row>
      <xdr:rowOff>142875</xdr:rowOff>
    </xdr:from>
    <xdr:to>
      <xdr:col>3</xdr:col>
      <xdr:colOff>1590675</xdr:colOff>
      <xdr:row>97</xdr:row>
      <xdr:rowOff>142875</xdr:rowOff>
    </xdr:to>
    <xdr:pic>
      <xdr:nvPicPr>
        <xdr:cNvPr id="101058" name="Рисунок 20">
          <a:extLst>
            <a:ext uri="{FF2B5EF4-FFF2-40B4-BE49-F238E27FC236}">
              <a16:creationId xmlns:a16="http://schemas.microsoft.com/office/drawing/2014/main" xmlns="" id="{00000000-0008-0000-0200-0000C28A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62900" y="30260925"/>
          <a:ext cx="1304925" cy="914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95250</xdr:colOff>
      <xdr:row>98</xdr:row>
      <xdr:rowOff>38100</xdr:rowOff>
    </xdr:from>
    <xdr:to>
      <xdr:col>3</xdr:col>
      <xdr:colOff>1819275</xdr:colOff>
      <xdr:row>102</xdr:row>
      <xdr:rowOff>200025</xdr:rowOff>
    </xdr:to>
    <xdr:pic>
      <xdr:nvPicPr>
        <xdr:cNvPr id="101059" name="Рисунок 21">
          <a:extLst>
            <a:ext uri="{FF2B5EF4-FFF2-40B4-BE49-F238E27FC236}">
              <a16:creationId xmlns:a16="http://schemas.microsoft.com/office/drawing/2014/main" xmlns="" id="{00000000-0008-0000-0200-0000C38A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72400" y="31299150"/>
          <a:ext cx="1724025" cy="1076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257175</xdr:colOff>
      <xdr:row>103</xdr:row>
      <xdr:rowOff>142875</xdr:rowOff>
    </xdr:from>
    <xdr:to>
      <xdr:col>3</xdr:col>
      <xdr:colOff>1647825</xdr:colOff>
      <xdr:row>107</xdr:row>
      <xdr:rowOff>133350</xdr:rowOff>
    </xdr:to>
    <xdr:pic>
      <xdr:nvPicPr>
        <xdr:cNvPr id="101060" name="Рисунок 22">
          <a:extLst>
            <a:ext uri="{FF2B5EF4-FFF2-40B4-BE49-F238E27FC236}">
              <a16:creationId xmlns:a16="http://schemas.microsoft.com/office/drawing/2014/main" xmlns="" id="{00000000-0008-0000-0200-0000C48A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34325" y="32546925"/>
          <a:ext cx="1390650" cy="904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142875</xdr:colOff>
      <xdr:row>108</xdr:row>
      <xdr:rowOff>76200</xdr:rowOff>
    </xdr:from>
    <xdr:to>
      <xdr:col>3</xdr:col>
      <xdr:colOff>1790700</xdr:colOff>
      <xdr:row>112</xdr:row>
      <xdr:rowOff>152400</xdr:rowOff>
    </xdr:to>
    <xdr:pic>
      <xdr:nvPicPr>
        <xdr:cNvPr id="101061" name="Рисунок 23">
          <a:extLst>
            <a:ext uri="{FF2B5EF4-FFF2-40B4-BE49-F238E27FC236}">
              <a16:creationId xmlns:a16="http://schemas.microsoft.com/office/drawing/2014/main" xmlns="" id="{00000000-0008-0000-0200-0000C58A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20025" y="33623250"/>
          <a:ext cx="1647825" cy="990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238125</xdr:colOff>
      <xdr:row>16</xdr:row>
      <xdr:rowOff>171450</xdr:rowOff>
    </xdr:from>
    <xdr:to>
      <xdr:col>3</xdr:col>
      <xdr:colOff>1590675</xdr:colOff>
      <xdr:row>20</xdr:row>
      <xdr:rowOff>209550</xdr:rowOff>
    </xdr:to>
    <xdr:pic>
      <xdr:nvPicPr>
        <xdr:cNvPr id="101062" name="Рисунок 24">
          <a:extLst>
            <a:ext uri="{FF2B5EF4-FFF2-40B4-BE49-F238E27FC236}">
              <a16:creationId xmlns:a16="http://schemas.microsoft.com/office/drawing/2014/main" xmlns="" id="{00000000-0008-0000-0200-0000C68A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15275" y="3514725"/>
          <a:ext cx="1352550" cy="1181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628650</xdr:colOff>
      <xdr:row>0</xdr:row>
      <xdr:rowOff>28575</xdr:rowOff>
    </xdr:from>
    <xdr:to>
      <xdr:col>1</xdr:col>
      <xdr:colOff>2381250</xdr:colOff>
      <xdr:row>7</xdr:row>
      <xdr:rowOff>123825</xdr:rowOff>
    </xdr:to>
    <xdr:pic>
      <xdr:nvPicPr>
        <xdr:cNvPr id="50" name="Рисунок 49" descr="Копия Untitled-2"/>
        <xdr:cNvPicPr>
          <a:picLocks noChangeAspect="1" noChangeArrowheads="1"/>
        </xdr:cNvPicPr>
      </xdr:nvPicPr>
      <xdr:blipFill>
        <a:blip xmlns:r="http://schemas.openxmlformats.org/officeDocument/2006/relationships" r:embed="rId25"/>
        <a:srcRect/>
        <a:stretch>
          <a:fillRect/>
        </a:stretch>
      </xdr:blipFill>
      <xdr:spPr bwMode="auto">
        <a:xfrm>
          <a:off x="628650" y="28575"/>
          <a:ext cx="3324225" cy="1428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581025</xdr:colOff>
      <xdr:row>20</xdr:row>
      <xdr:rowOff>171450</xdr:rowOff>
    </xdr:from>
    <xdr:to>
      <xdr:col>3</xdr:col>
      <xdr:colOff>1333500</xdr:colOff>
      <xdr:row>20</xdr:row>
      <xdr:rowOff>933450</xdr:rowOff>
    </xdr:to>
    <xdr:pic>
      <xdr:nvPicPr>
        <xdr:cNvPr id="77730" name="Рисунок 47">
          <a:extLst>
            <a:ext uri="{FF2B5EF4-FFF2-40B4-BE49-F238E27FC236}">
              <a16:creationId xmlns:a16="http://schemas.microsoft.com/office/drawing/2014/main" xmlns="" id="{00000000-0008-0000-0300-0000A22F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34325" y="4638675"/>
          <a:ext cx="752475" cy="762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466725</xdr:colOff>
      <xdr:row>21</xdr:row>
      <xdr:rowOff>114300</xdr:rowOff>
    </xdr:from>
    <xdr:to>
      <xdr:col>3</xdr:col>
      <xdr:colOff>1457325</xdr:colOff>
      <xdr:row>21</xdr:row>
      <xdr:rowOff>914400</xdr:rowOff>
    </xdr:to>
    <xdr:pic>
      <xdr:nvPicPr>
        <xdr:cNvPr id="77731" name="Рисунок 48">
          <a:extLst>
            <a:ext uri="{FF2B5EF4-FFF2-40B4-BE49-F238E27FC236}">
              <a16:creationId xmlns:a16="http://schemas.microsoft.com/office/drawing/2014/main" xmlns="" id="{00000000-0008-0000-0300-0000A32F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20025" y="5629275"/>
          <a:ext cx="99060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571500</xdr:colOff>
      <xdr:row>22</xdr:row>
      <xdr:rowOff>85725</xdr:rowOff>
    </xdr:from>
    <xdr:to>
      <xdr:col>3</xdr:col>
      <xdr:colOff>1352550</xdr:colOff>
      <xdr:row>22</xdr:row>
      <xdr:rowOff>923925</xdr:rowOff>
    </xdr:to>
    <xdr:pic>
      <xdr:nvPicPr>
        <xdr:cNvPr id="77732" name="Рисунок 49">
          <a:extLst>
            <a:ext uri="{FF2B5EF4-FFF2-40B4-BE49-F238E27FC236}">
              <a16:creationId xmlns:a16="http://schemas.microsoft.com/office/drawing/2014/main" xmlns="" id="{00000000-0008-0000-0300-0000A42F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24800" y="6648450"/>
          <a:ext cx="781050" cy="838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476250</xdr:colOff>
      <xdr:row>23</xdr:row>
      <xdr:rowOff>142875</xdr:rowOff>
    </xdr:from>
    <xdr:to>
      <xdr:col>3</xdr:col>
      <xdr:colOff>1447800</xdr:colOff>
      <xdr:row>23</xdr:row>
      <xdr:rowOff>981075</xdr:rowOff>
    </xdr:to>
    <xdr:pic>
      <xdr:nvPicPr>
        <xdr:cNvPr id="77733" name="Рисунок 50">
          <a:extLst>
            <a:ext uri="{FF2B5EF4-FFF2-40B4-BE49-F238E27FC236}">
              <a16:creationId xmlns:a16="http://schemas.microsoft.com/office/drawing/2014/main" xmlns="" id="{00000000-0008-0000-0300-0000A52F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29550" y="7753350"/>
          <a:ext cx="971550" cy="838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447675</xdr:colOff>
      <xdr:row>24</xdr:row>
      <xdr:rowOff>171450</xdr:rowOff>
    </xdr:from>
    <xdr:to>
      <xdr:col>3</xdr:col>
      <xdr:colOff>1476375</xdr:colOff>
      <xdr:row>24</xdr:row>
      <xdr:rowOff>1009650</xdr:rowOff>
    </xdr:to>
    <xdr:pic>
      <xdr:nvPicPr>
        <xdr:cNvPr id="77734" name="Рисунок 51">
          <a:extLst>
            <a:ext uri="{FF2B5EF4-FFF2-40B4-BE49-F238E27FC236}">
              <a16:creationId xmlns:a16="http://schemas.microsoft.com/office/drawing/2014/main" xmlns="" id="{00000000-0008-0000-0300-0000A62F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00975" y="8829675"/>
          <a:ext cx="1028700" cy="838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419100</xdr:colOff>
      <xdr:row>25</xdr:row>
      <xdr:rowOff>190500</xdr:rowOff>
    </xdr:from>
    <xdr:to>
      <xdr:col>3</xdr:col>
      <xdr:colOff>1504950</xdr:colOff>
      <xdr:row>25</xdr:row>
      <xdr:rowOff>981075</xdr:rowOff>
    </xdr:to>
    <xdr:pic>
      <xdr:nvPicPr>
        <xdr:cNvPr id="77735" name="Рисунок 52">
          <a:extLst>
            <a:ext uri="{FF2B5EF4-FFF2-40B4-BE49-F238E27FC236}">
              <a16:creationId xmlns:a16="http://schemas.microsoft.com/office/drawing/2014/main" xmlns="" id="{00000000-0008-0000-0300-0000A72F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72400" y="9896475"/>
          <a:ext cx="1085850" cy="790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762000</xdr:colOff>
      <xdr:row>0</xdr:row>
      <xdr:rowOff>57150</xdr:rowOff>
    </xdr:from>
    <xdr:to>
      <xdr:col>1</xdr:col>
      <xdr:colOff>2352675</xdr:colOff>
      <xdr:row>7</xdr:row>
      <xdr:rowOff>76200</xdr:rowOff>
    </xdr:to>
    <xdr:pic>
      <xdr:nvPicPr>
        <xdr:cNvPr id="10" name="Рисунок 9" descr="Копия Untitled-2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762000" y="57150"/>
          <a:ext cx="3162300" cy="1352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638175</xdr:colOff>
      <xdr:row>13</xdr:row>
      <xdr:rowOff>66675</xdr:rowOff>
    </xdr:from>
    <xdr:to>
      <xdr:col>3</xdr:col>
      <xdr:colOff>1228725</xdr:colOff>
      <xdr:row>13</xdr:row>
      <xdr:rowOff>800100</xdr:rowOff>
    </xdr:to>
    <xdr:pic>
      <xdr:nvPicPr>
        <xdr:cNvPr id="80843" name="Рисунок 1888">
          <a:extLst>
            <a:ext uri="{FF2B5EF4-FFF2-40B4-BE49-F238E27FC236}">
              <a16:creationId xmlns:a16="http://schemas.microsoft.com/office/drawing/2014/main" xmlns="" id="{00000000-0008-0000-0400-0000CB3B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72350" y="2638425"/>
          <a:ext cx="590550" cy="733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485775</xdr:colOff>
      <xdr:row>14</xdr:row>
      <xdr:rowOff>38100</xdr:rowOff>
    </xdr:from>
    <xdr:to>
      <xdr:col>3</xdr:col>
      <xdr:colOff>1343025</xdr:colOff>
      <xdr:row>14</xdr:row>
      <xdr:rowOff>838200</xdr:rowOff>
    </xdr:to>
    <xdr:pic>
      <xdr:nvPicPr>
        <xdr:cNvPr id="80844" name="Рисунок 1889">
          <a:extLst>
            <a:ext uri="{FF2B5EF4-FFF2-40B4-BE49-F238E27FC236}">
              <a16:creationId xmlns:a16="http://schemas.microsoft.com/office/drawing/2014/main" xmlns="" id="{00000000-0008-0000-0400-0000CC3B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19950" y="3476625"/>
          <a:ext cx="85725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504825</xdr:colOff>
      <xdr:row>15</xdr:row>
      <xdr:rowOff>66675</xdr:rowOff>
    </xdr:from>
    <xdr:to>
      <xdr:col>3</xdr:col>
      <xdr:colOff>1343025</xdr:colOff>
      <xdr:row>15</xdr:row>
      <xdr:rowOff>800100</xdr:rowOff>
    </xdr:to>
    <xdr:pic>
      <xdr:nvPicPr>
        <xdr:cNvPr id="80845" name="Рисунок 1890">
          <a:extLst>
            <a:ext uri="{FF2B5EF4-FFF2-40B4-BE49-F238E27FC236}">
              <a16:creationId xmlns:a16="http://schemas.microsoft.com/office/drawing/2014/main" xmlns="" id="{00000000-0008-0000-0400-0000CD3B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39000" y="4371975"/>
          <a:ext cx="838200" cy="733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523875</xdr:colOff>
      <xdr:row>16</xdr:row>
      <xdr:rowOff>85725</xdr:rowOff>
    </xdr:from>
    <xdr:to>
      <xdr:col>3</xdr:col>
      <xdr:colOff>1295400</xdr:colOff>
      <xdr:row>16</xdr:row>
      <xdr:rowOff>809625</xdr:rowOff>
    </xdr:to>
    <xdr:pic>
      <xdr:nvPicPr>
        <xdr:cNvPr id="80846" name="Рисунок 1891">
          <a:extLst>
            <a:ext uri="{FF2B5EF4-FFF2-40B4-BE49-F238E27FC236}">
              <a16:creationId xmlns:a16="http://schemas.microsoft.com/office/drawing/2014/main" xmlns="" id="{00000000-0008-0000-0400-0000CE3B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58050" y="5257800"/>
          <a:ext cx="771525" cy="723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581025</xdr:colOff>
      <xdr:row>17</xdr:row>
      <xdr:rowOff>57150</xdr:rowOff>
    </xdr:from>
    <xdr:to>
      <xdr:col>3</xdr:col>
      <xdr:colOff>1247775</xdr:colOff>
      <xdr:row>17</xdr:row>
      <xdr:rowOff>828675</xdr:rowOff>
    </xdr:to>
    <xdr:pic>
      <xdr:nvPicPr>
        <xdr:cNvPr id="80847" name="Рисунок 1912">
          <a:extLst>
            <a:ext uri="{FF2B5EF4-FFF2-40B4-BE49-F238E27FC236}">
              <a16:creationId xmlns:a16="http://schemas.microsoft.com/office/drawing/2014/main" xmlns="" id="{00000000-0008-0000-0400-0000CF3B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15200" y="6096000"/>
          <a:ext cx="666750" cy="771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581025</xdr:colOff>
      <xdr:row>18</xdr:row>
      <xdr:rowOff>47625</xdr:rowOff>
    </xdr:from>
    <xdr:to>
      <xdr:col>3</xdr:col>
      <xdr:colOff>1171575</xdr:colOff>
      <xdr:row>18</xdr:row>
      <xdr:rowOff>838200</xdr:rowOff>
    </xdr:to>
    <xdr:pic>
      <xdr:nvPicPr>
        <xdr:cNvPr id="80848" name="Рисунок 1913">
          <a:extLst>
            <a:ext uri="{FF2B5EF4-FFF2-40B4-BE49-F238E27FC236}">
              <a16:creationId xmlns:a16="http://schemas.microsoft.com/office/drawing/2014/main" xmlns="" id="{00000000-0008-0000-0400-0000D03B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15200" y="6953250"/>
          <a:ext cx="590550" cy="790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514350</xdr:colOff>
      <xdr:row>19</xdr:row>
      <xdr:rowOff>47625</xdr:rowOff>
    </xdr:from>
    <xdr:to>
      <xdr:col>3</xdr:col>
      <xdr:colOff>1352550</xdr:colOff>
      <xdr:row>19</xdr:row>
      <xdr:rowOff>828675</xdr:rowOff>
    </xdr:to>
    <xdr:pic>
      <xdr:nvPicPr>
        <xdr:cNvPr id="80849" name="Рисунок 1914">
          <a:extLst>
            <a:ext uri="{FF2B5EF4-FFF2-40B4-BE49-F238E27FC236}">
              <a16:creationId xmlns:a16="http://schemas.microsoft.com/office/drawing/2014/main" xmlns="" id="{00000000-0008-0000-0400-0000D13B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48525" y="7820025"/>
          <a:ext cx="838200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47625</xdr:colOff>
      <xdr:row>0</xdr:row>
      <xdr:rowOff>38100</xdr:rowOff>
    </xdr:from>
    <xdr:to>
      <xdr:col>1</xdr:col>
      <xdr:colOff>2162175</xdr:colOff>
      <xdr:row>7</xdr:row>
      <xdr:rowOff>0</xdr:rowOff>
    </xdr:to>
    <xdr:pic>
      <xdr:nvPicPr>
        <xdr:cNvPr id="11" name="Рисунок 10" descr="Копия Untitled-2"/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47625" y="38100"/>
          <a:ext cx="3686175" cy="1295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342900</xdr:colOff>
      <xdr:row>33</xdr:row>
      <xdr:rowOff>19050</xdr:rowOff>
    </xdr:from>
    <xdr:to>
      <xdr:col>3</xdr:col>
      <xdr:colOff>1514475</xdr:colOff>
      <xdr:row>35</xdr:row>
      <xdr:rowOff>304800</xdr:rowOff>
    </xdr:to>
    <xdr:pic>
      <xdr:nvPicPr>
        <xdr:cNvPr id="84779" name="Рисунок 15">
          <a:extLst>
            <a:ext uri="{FF2B5EF4-FFF2-40B4-BE49-F238E27FC236}">
              <a16:creationId xmlns:a16="http://schemas.microsoft.com/office/drawing/2014/main" xmlns="" id="{00000000-0008-0000-0500-00002B4B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34225" y="9010650"/>
          <a:ext cx="1171575" cy="876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390525</xdr:colOff>
      <xdr:row>10</xdr:row>
      <xdr:rowOff>285750</xdr:rowOff>
    </xdr:from>
    <xdr:to>
      <xdr:col>3</xdr:col>
      <xdr:colOff>1504950</xdr:colOff>
      <xdr:row>14</xdr:row>
      <xdr:rowOff>9525</xdr:rowOff>
    </xdr:to>
    <xdr:pic>
      <xdr:nvPicPr>
        <xdr:cNvPr id="84780" name="Рисунок 16">
          <a:extLst>
            <a:ext uri="{FF2B5EF4-FFF2-40B4-BE49-F238E27FC236}">
              <a16:creationId xmlns:a16="http://schemas.microsoft.com/office/drawing/2014/main" xmlns="" id="{00000000-0008-0000-0500-00002C4B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81850" y="2333625"/>
          <a:ext cx="1114425" cy="904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352425</xdr:colOff>
      <xdr:row>38</xdr:row>
      <xdr:rowOff>152400</xdr:rowOff>
    </xdr:from>
    <xdr:to>
      <xdr:col>3</xdr:col>
      <xdr:colOff>1552575</xdr:colOff>
      <xdr:row>41</xdr:row>
      <xdr:rowOff>85725</xdr:rowOff>
    </xdr:to>
    <xdr:pic>
      <xdr:nvPicPr>
        <xdr:cNvPr id="84781" name="Рисунок 17">
          <a:extLst>
            <a:ext uri="{FF2B5EF4-FFF2-40B4-BE49-F238E27FC236}">
              <a16:creationId xmlns:a16="http://schemas.microsoft.com/office/drawing/2014/main" xmlns="" id="{00000000-0008-0000-0500-00002D4B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43750" y="10696575"/>
          <a:ext cx="1200150" cy="590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504825</xdr:colOff>
      <xdr:row>16</xdr:row>
      <xdr:rowOff>133350</xdr:rowOff>
    </xdr:from>
    <xdr:to>
      <xdr:col>3</xdr:col>
      <xdr:colOff>1438275</xdr:colOff>
      <xdr:row>19</xdr:row>
      <xdr:rowOff>190500</xdr:rowOff>
    </xdr:to>
    <xdr:pic>
      <xdr:nvPicPr>
        <xdr:cNvPr id="84782" name="Рисунок 1">
          <a:extLst>
            <a:ext uri="{FF2B5EF4-FFF2-40B4-BE49-F238E27FC236}">
              <a16:creationId xmlns:a16="http://schemas.microsoft.com/office/drawing/2014/main" xmlns="" id="{00000000-0008-0000-0500-00002E4B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96150" y="3971925"/>
          <a:ext cx="933450" cy="971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323850</xdr:colOff>
      <xdr:row>21</xdr:row>
      <xdr:rowOff>114300</xdr:rowOff>
    </xdr:from>
    <xdr:to>
      <xdr:col>3</xdr:col>
      <xdr:colOff>1543050</xdr:colOff>
      <xdr:row>24</xdr:row>
      <xdr:rowOff>161925</xdr:rowOff>
    </xdr:to>
    <xdr:pic>
      <xdr:nvPicPr>
        <xdr:cNvPr id="84783" name="Рисунок 1">
          <a:extLst>
            <a:ext uri="{FF2B5EF4-FFF2-40B4-BE49-F238E27FC236}">
              <a16:creationId xmlns:a16="http://schemas.microsoft.com/office/drawing/2014/main" xmlns="" id="{00000000-0008-0000-0500-00002F4B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15175" y="5476875"/>
          <a:ext cx="1219200" cy="962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466725</xdr:colOff>
      <xdr:row>26</xdr:row>
      <xdr:rowOff>257175</xdr:rowOff>
    </xdr:from>
    <xdr:to>
      <xdr:col>3</xdr:col>
      <xdr:colOff>1428750</xdr:colOff>
      <xdr:row>30</xdr:row>
      <xdr:rowOff>19050</xdr:rowOff>
    </xdr:to>
    <xdr:pic>
      <xdr:nvPicPr>
        <xdr:cNvPr id="84784" name="Рисунок 2">
          <a:extLst>
            <a:ext uri="{FF2B5EF4-FFF2-40B4-BE49-F238E27FC236}">
              <a16:creationId xmlns:a16="http://schemas.microsoft.com/office/drawing/2014/main" xmlns="" id="{00000000-0008-0000-0500-0000304B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58050" y="7143750"/>
          <a:ext cx="962025" cy="981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66675</xdr:colOff>
      <xdr:row>24</xdr:row>
      <xdr:rowOff>276225</xdr:rowOff>
    </xdr:from>
    <xdr:to>
      <xdr:col>3</xdr:col>
      <xdr:colOff>1809750</xdr:colOff>
      <xdr:row>25</xdr:row>
      <xdr:rowOff>238125</xdr:rowOff>
    </xdr:to>
    <xdr:pic>
      <xdr:nvPicPr>
        <xdr:cNvPr id="84785" name="Рисунок 3">
          <a:extLst>
            <a:ext uri="{FF2B5EF4-FFF2-40B4-BE49-F238E27FC236}">
              <a16:creationId xmlns:a16="http://schemas.microsoft.com/office/drawing/2014/main" xmlns="" id="{00000000-0008-0000-0500-0000314B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00" y="6553200"/>
          <a:ext cx="17430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76200</xdr:colOff>
      <xdr:row>30</xdr:row>
      <xdr:rowOff>266700</xdr:rowOff>
    </xdr:from>
    <xdr:to>
      <xdr:col>3</xdr:col>
      <xdr:colOff>1819275</xdr:colOff>
      <xdr:row>31</xdr:row>
      <xdr:rowOff>238125</xdr:rowOff>
    </xdr:to>
    <xdr:pic>
      <xdr:nvPicPr>
        <xdr:cNvPr id="84786" name="Рисунок 8">
          <a:extLst>
            <a:ext uri="{FF2B5EF4-FFF2-40B4-BE49-F238E27FC236}">
              <a16:creationId xmlns:a16="http://schemas.microsoft.com/office/drawing/2014/main" xmlns="" id="{00000000-0008-0000-0500-0000324B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67525" y="8372475"/>
          <a:ext cx="17430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190500</xdr:colOff>
      <xdr:row>0</xdr:row>
      <xdr:rowOff>76200</xdr:rowOff>
    </xdr:from>
    <xdr:to>
      <xdr:col>1</xdr:col>
      <xdr:colOff>2466975</xdr:colOff>
      <xdr:row>6</xdr:row>
      <xdr:rowOff>152400</xdr:rowOff>
    </xdr:to>
    <xdr:pic>
      <xdr:nvPicPr>
        <xdr:cNvPr id="11" name="Рисунок 10" descr="Копия Untitled-2"/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190500" y="76200"/>
          <a:ext cx="3752850" cy="1219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180975</xdr:colOff>
      <xdr:row>11</xdr:row>
      <xdr:rowOff>76200</xdr:rowOff>
    </xdr:from>
    <xdr:to>
      <xdr:col>3</xdr:col>
      <xdr:colOff>1733550</xdr:colOff>
      <xdr:row>13</xdr:row>
      <xdr:rowOff>152400</xdr:rowOff>
    </xdr:to>
    <xdr:pic>
      <xdr:nvPicPr>
        <xdr:cNvPr id="95588" name="Рисунок 10">
          <a:extLst>
            <a:ext uri="{FF2B5EF4-FFF2-40B4-BE49-F238E27FC236}">
              <a16:creationId xmlns:a16="http://schemas.microsoft.com/office/drawing/2014/main" xmlns="" id="{00000000-0008-0000-0600-00006475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72300" y="2476500"/>
          <a:ext cx="1552575" cy="685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171450</xdr:colOff>
      <xdr:row>15</xdr:row>
      <xdr:rowOff>266700</xdr:rowOff>
    </xdr:from>
    <xdr:to>
      <xdr:col>3</xdr:col>
      <xdr:colOff>1724025</xdr:colOff>
      <xdr:row>17</xdr:row>
      <xdr:rowOff>285750</xdr:rowOff>
    </xdr:to>
    <xdr:pic>
      <xdr:nvPicPr>
        <xdr:cNvPr id="95589" name="Рисунок 12">
          <a:extLst>
            <a:ext uri="{FF2B5EF4-FFF2-40B4-BE49-F238E27FC236}">
              <a16:creationId xmlns:a16="http://schemas.microsoft.com/office/drawing/2014/main" xmlns="" id="{00000000-0008-0000-0600-00006575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2775" y="3886200"/>
          <a:ext cx="1552575" cy="628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142875</xdr:colOff>
      <xdr:row>20</xdr:row>
      <xdr:rowOff>19050</xdr:rowOff>
    </xdr:from>
    <xdr:to>
      <xdr:col>3</xdr:col>
      <xdr:colOff>1743075</xdr:colOff>
      <xdr:row>21</xdr:row>
      <xdr:rowOff>257175</xdr:rowOff>
    </xdr:to>
    <xdr:pic>
      <xdr:nvPicPr>
        <xdr:cNvPr id="95590" name="Рисунок 13">
          <a:extLst>
            <a:ext uri="{FF2B5EF4-FFF2-40B4-BE49-F238E27FC236}">
              <a16:creationId xmlns:a16="http://schemas.microsoft.com/office/drawing/2014/main" xmlns="" id="{00000000-0008-0000-0600-00006675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34200" y="5162550"/>
          <a:ext cx="1600200" cy="542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504825</xdr:colOff>
      <xdr:row>23</xdr:row>
      <xdr:rowOff>228600</xdr:rowOff>
    </xdr:from>
    <xdr:to>
      <xdr:col>3</xdr:col>
      <xdr:colOff>1400175</xdr:colOff>
      <xdr:row>25</xdr:row>
      <xdr:rowOff>47625</xdr:rowOff>
    </xdr:to>
    <xdr:pic>
      <xdr:nvPicPr>
        <xdr:cNvPr id="95591" name="Рисунок 15">
          <a:extLst>
            <a:ext uri="{FF2B5EF4-FFF2-40B4-BE49-F238E27FC236}">
              <a16:creationId xmlns:a16="http://schemas.microsoft.com/office/drawing/2014/main" xmlns="" id="{00000000-0008-0000-0600-00006775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96150" y="6286500"/>
          <a:ext cx="895350" cy="428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142875</xdr:colOff>
      <xdr:row>27</xdr:row>
      <xdr:rowOff>66675</xdr:rowOff>
    </xdr:from>
    <xdr:to>
      <xdr:col>3</xdr:col>
      <xdr:colOff>1752600</xdr:colOff>
      <xdr:row>29</xdr:row>
      <xdr:rowOff>190500</xdr:rowOff>
    </xdr:to>
    <xdr:pic>
      <xdr:nvPicPr>
        <xdr:cNvPr id="95592" name="Рисунок 16">
          <a:extLst>
            <a:ext uri="{FF2B5EF4-FFF2-40B4-BE49-F238E27FC236}">
              <a16:creationId xmlns:a16="http://schemas.microsoft.com/office/drawing/2014/main" xmlns="" id="{00000000-0008-0000-0600-00006875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34200" y="7343775"/>
          <a:ext cx="1609725" cy="733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609600</xdr:colOff>
      <xdr:row>42</xdr:row>
      <xdr:rowOff>85725</xdr:rowOff>
    </xdr:from>
    <xdr:to>
      <xdr:col>3</xdr:col>
      <xdr:colOff>1304925</xdr:colOff>
      <xdr:row>42</xdr:row>
      <xdr:rowOff>952500</xdr:rowOff>
    </xdr:to>
    <xdr:pic>
      <xdr:nvPicPr>
        <xdr:cNvPr id="95593" name="Рисунок 4">
          <a:extLst>
            <a:ext uri="{FF2B5EF4-FFF2-40B4-BE49-F238E27FC236}">
              <a16:creationId xmlns:a16="http://schemas.microsoft.com/office/drawing/2014/main" xmlns="" id="{00000000-0008-0000-0600-00006975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00925" y="11934825"/>
          <a:ext cx="695325" cy="866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504825</xdr:colOff>
      <xdr:row>43</xdr:row>
      <xdr:rowOff>95250</xdr:rowOff>
    </xdr:from>
    <xdr:to>
      <xdr:col>3</xdr:col>
      <xdr:colOff>1400175</xdr:colOff>
      <xdr:row>43</xdr:row>
      <xdr:rowOff>504825</xdr:rowOff>
    </xdr:to>
    <xdr:pic>
      <xdr:nvPicPr>
        <xdr:cNvPr id="95594" name="Рисунок 5">
          <a:extLst>
            <a:ext uri="{FF2B5EF4-FFF2-40B4-BE49-F238E27FC236}">
              <a16:creationId xmlns:a16="http://schemas.microsoft.com/office/drawing/2014/main" xmlns="" id="{00000000-0008-0000-0600-00006A75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96150" y="13030200"/>
          <a:ext cx="89535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276225</xdr:colOff>
      <xdr:row>44</xdr:row>
      <xdr:rowOff>95250</xdr:rowOff>
    </xdr:from>
    <xdr:to>
      <xdr:col>3</xdr:col>
      <xdr:colOff>1619250</xdr:colOff>
      <xdr:row>44</xdr:row>
      <xdr:rowOff>685800</xdr:rowOff>
    </xdr:to>
    <xdr:pic>
      <xdr:nvPicPr>
        <xdr:cNvPr id="95595" name="Рисунок 6">
          <a:extLst>
            <a:ext uri="{FF2B5EF4-FFF2-40B4-BE49-F238E27FC236}">
              <a16:creationId xmlns:a16="http://schemas.microsoft.com/office/drawing/2014/main" xmlns="" id="{00000000-0008-0000-0600-00006B75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13630275"/>
          <a:ext cx="1343025" cy="590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352425</xdr:colOff>
      <xdr:row>31</xdr:row>
      <xdr:rowOff>219075</xdr:rowOff>
    </xdr:from>
    <xdr:to>
      <xdr:col>3</xdr:col>
      <xdr:colOff>1543050</xdr:colOff>
      <xdr:row>34</xdr:row>
      <xdr:rowOff>238125</xdr:rowOff>
    </xdr:to>
    <xdr:pic>
      <xdr:nvPicPr>
        <xdr:cNvPr id="95596" name="Рисунок 3">
          <a:extLst>
            <a:ext uri="{FF2B5EF4-FFF2-40B4-BE49-F238E27FC236}">
              <a16:creationId xmlns:a16="http://schemas.microsoft.com/office/drawing/2014/main" xmlns="" id="{00000000-0008-0000-0600-00006C75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43750" y="8715375"/>
          <a:ext cx="119062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447675</xdr:colOff>
      <xdr:row>37</xdr:row>
      <xdr:rowOff>123825</xdr:rowOff>
    </xdr:from>
    <xdr:to>
      <xdr:col>3</xdr:col>
      <xdr:colOff>1419225</xdr:colOff>
      <xdr:row>40</xdr:row>
      <xdr:rowOff>219075</xdr:rowOff>
    </xdr:to>
    <xdr:pic>
      <xdr:nvPicPr>
        <xdr:cNvPr id="95597" name="Рисунок 2">
          <a:extLst>
            <a:ext uri="{FF2B5EF4-FFF2-40B4-BE49-F238E27FC236}">
              <a16:creationId xmlns:a16="http://schemas.microsoft.com/office/drawing/2014/main" xmlns="" id="{00000000-0008-0000-0600-00006D750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39000" y="10448925"/>
          <a:ext cx="971550" cy="1009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219075</xdr:colOff>
      <xdr:row>0</xdr:row>
      <xdr:rowOff>57150</xdr:rowOff>
    </xdr:from>
    <xdr:to>
      <xdr:col>1</xdr:col>
      <xdr:colOff>2819400</xdr:colOff>
      <xdr:row>7</xdr:row>
      <xdr:rowOff>28574</xdr:rowOff>
    </xdr:to>
    <xdr:pic>
      <xdr:nvPicPr>
        <xdr:cNvPr id="14" name="Рисунок 13" descr="Копия Untitled-2"/>
        <xdr:cNvPicPr>
          <a:picLocks noChangeAspect="1" noChangeArrowheads="1"/>
        </xdr:cNvPicPr>
      </xdr:nvPicPr>
      <xdr:blipFill>
        <a:blip xmlns:r="http://schemas.openxmlformats.org/officeDocument/2006/relationships" r:embed="rId11"/>
        <a:srcRect/>
        <a:stretch>
          <a:fillRect/>
        </a:stretch>
      </xdr:blipFill>
      <xdr:spPr bwMode="auto">
        <a:xfrm>
          <a:off x="219075" y="57150"/>
          <a:ext cx="4076700" cy="130492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J135"/>
  <sheetViews>
    <sheetView tabSelected="1" zoomScaleNormal="100" workbookViewId="0">
      <selection activeCell="C1" sqref="C1:D5"/>
    </sheetView>
  </sheetViews>
  <sheetFormatPr defaultColWidth="11.5703125" defaultRowHeight="15" x14ac:dyDescent="0.2"/>
  <cols>
    <col min="1" max="1" width="23.5703125" style="229" customWidth="1"/>
    <col min="2" max="2" width="67" style="230" customWidth="1"/>
    <col min="3" max="3" width="24.5703125" style="229" customWidth="1"/>
    <col min="4" max="4" width="28" style="231" customWidth="1"/>
    <col min="5" max="5" width="17.140625" style="266" customWidth="1"/>
    <col min="6" max="6" width="14.85546875" style="231" bestFit="1" customWidth="1"/>
    <col min="7" max="16384" width="11.5703125" style="231"/>
  </cols>
  <sheetData>
    <row r="1" spans="1:6" x14ac:dyDescent="0.2">
      <c r="A1" s="273"/>
      <c r="B1" s="274"/>
      <c r="C1" s="491" t="s">
        <v>1615</v>
      </c>
      <c r="D1" s="492"/>
      <c r="E1" s="275"/>
    </row>
    <row r="2" spans="1:6" x14ac:dyDescent="0.2">
      <c r="A2" s="273"/>
      <c r="B2" s="274"/>
      <c r="C2" s="491" t="s">
        <v>1616</v>
      </c>
      <c r="D2" s="492"/>
      <c r="E2" s="275"/>
    </row>
    <row r="3" spans="1:6" x14ac:dyDescent="0.2">
      <c r="A3" s="273"/>
      <c r="B3" s="274"/>
      <c r="C3" s="491" t="s">
        <v>1617</v>
      </c>
      <c r="D3" s="493"/>
      <c r="E3" s="275"/>
    </row>
    <row r="4" spans="1:6" x14ac:dyDescent="0.2">
      <c r="A4" s="275"/>
      <c r="B4" s="275"/>
      <c r="C4" s="491" t="s">
        <v>1618</v>
      </c>
      <c r="D4" s="492"/>
      <c r="E4" s="275"/>
    </row>
    <row r="5" spans="1:6" x14ac:dyDescent="0.2">
      <c r="A5" s="275"/>
      <c r="B5" s="275"/>
      <c r="C5" s="494" t="s">
        <v>1619</v>
      </c>
      <c r="D5" s="492"/>
      <c r="E5" s="275"/>
    </row>
    <row r="6" spans="1:6" x14ac:dyDescent="0.2">
      <c r="A6" s="276"/>
      <c r="B6" s="276"/>
      <c r="C6" s="276"/>
      <c r="D6" s="276"/>
      <c r="E6" s="276"/>
    </row>
    <row r="7" spans="1:6" x14ac:dyDescent="0.2">
      <c r="A7" s="274"/>
      <c r="B7" s="274"/>
      <c r="C7" s="277"/>
      <c r="D7" s="275"/>
      <c r="E7" s="278" t="s">
        <v>1582</v>
      </c>
    </row>
    <row r="8" spans="1:6" x14ac:dyDescent="0.2">
      <c r="E8" s="265"/>
    </row>
    <row r="9" spans="1:6" ht="19.5" thickBot="1" x14ac:dyDescent="0.35">
      <c r="A9" s="422" t="s">
        <v>278</v>
      </c>
      <c r="B9" s="422"/>
      <c r="C9" s="422"/>
      <c r="D9" s="422"/>
      <c r="E9" s="422"/>
      <c r="F9" s="233"/>
    </row>
    <row r="10" spans="1:6" ht="15.75" thickBot="1" x14ac:dyDescent="0.25">
      <c r="A10" s="427" t="s">
        <v>1529</v>
      </c>
      <c r="B10" s="428"/>
      <c r="C10" s="428"/>
      <c r="D10" s="428"/>
      <c r="E10" s="429"/>
    </row>
    <row r="11" spans="1:6" x14ac:dyDescent="0.2">
      <c r="A11" s="378" t="s">
        <v>1516</v>
      </c>
      <c r="B11" s="330"/>
      <c r="C11" s="331"/>
      <c r="D11" s="332"/>
      <c r="E11" s="379"/>
    </row>
    <row r="12" spans="1:6" x14ac:dyDescent="0.2">
      <c r="A12" s="324" t="s">
        <v>1517</v>
      </c>
      <c r="B12" s="325"/>
      <c r="C12" s="326"/>
      <c r="D12" s="327"/>
      <c r="E12" s="328"/>
    </row>
    <row r="13" spans="1:6" x14ac:dyDescent="0.2">
      <c r="A13" s="329" t="s">
        <v>1518</v>
      </c>
      <c r="B13" s="325"/>
      <c r="C13" s="326"/>
      <c r="D13" s="327"/>
      <c r="E13" s="328"/>
    </row>
    <row r="14" spans="1:6" x14ac:dyDescent="0.2">
      <c r="A14" s="324" t="s">
        <v>1519</v>
      </c>
      <c r="B14" s="325"/>
      <c r="C14" s="326"/>
      <c r="D14" s="327"/>
      <c r="E14" s="328"/>
    </row>
    <row r="15" spans="1:6" ht="33.75" customHeight="1" thickBot="1" x14ac:dyDescent="0.25">
      <c r="A15" s="424" t="s">
        <v>1520</v>
      </c>
      <c r="B15" s="425"/>
      <c r="C15" s="425"/>
      <c r="D15" s="425"/>
      <c r="E15" s="426"/>
    </row>
    <row r="16" spans="1:6" ht="15.75" thickBot="1" x14ac:dyDescent="0.25">
      <c r="A16" s="251" t="s">
        <v>0</v>
      </c>
      <c r="B16" s="252" t="s">
        <v>1</v>
      </c>
      <c r="C16" s="253" t="s">
        <v>1514</v>
      </c>
      <c r="D16" s="253" t="s">
        <v>2</v>
      </c>
      <c r="E16" s="267" t="s">
        <v>1515</v>
      </c>
    </row>
    <row r="17" spans="1:5" ht="22.5" customHeight="1" x14ac:dyDescent="0.2">
      <c r="A17" s="91" t="s">
        <v>352</v>
      </c>
      <c r="B17" s="92" t="s">
        <v>609</v>
      </c>
      <c r="C17" s="93" t="s">
        <v>7</v>
      </c>
      <c r="D17" s="405"/>
      <c r="E17" s="268">
        <f>Таблица!E5</f>
        <v>14535.300000000001</v>
      </c>
    </row>
    <row r="18" spans="1:5" ht="22.5" customHeight="1" x14ac:dyDescent="0.2">
      <c r="A18" s="106" t="s">
        <v>353</v>
      </c>
      <c r="B18" s="107" t="s">
        <v>609</v>
      </c>
      <c r="C18" s="108" t="s">
        <v>8</v>
      </c>
      <c r="D18" s="406"/>
      <c r="E18" s="269">
        <f>Таблица!E6</f>
        <v>15219.1</v>
      </c>
    </row>
    <row r="19" spans="1:5" ht="22.5" customHeight="1" x14ac:dyDescent="0.2">
      <c r="A19" s="106" t="s">
        <v>354</v>
      </c>
      <c r="B19" s="107" t="s">
        <v>609</v>
      </c>
      <c r="C19" s="108" t="s">
        <v>9</v>
      </c>
      <c r="D19" s="406"/>
      <c r="E19" s="269">
        <f>Таблица!E7</f>
        <v>15762.5</v>
      </c>
    </row>
    <row r="20" spans="1:5" ht="22.5" customHeight="1" x14ac:dyDescent="0.2">
      <c r="A20" s="106" t="s">
        <v>355</v>
      </c>
      <c r="B20" s="107" t="s">
        <v>609</v>
      </c>
      <c r="C20" s="108" t="s">
        <v>10</v>
      </c>
      <c r="D20" s="406"/>
      <c r="E20" s="269">
        <f>Таблица!E8</f>
        <v>15904.2</v>
      </c>
    </row>
    <row r="21" spans="1:5" ht="22.5" customHeight="1" thickBot="1" x14ac:dyDescent="0.25">
      <c r="A21" s="167" t="s">
        <v>356</v>
      </c>
      <c r="B21" s="256" t="s">
        <v>609</v>
      </c>
      <c r="C21" s="257" t="s">
        <v>11</v>
      </c>
      <c r="D21" s="407"/>
      <c r="E21" s="270">
        <f>Таблица!E9</f>
        <v>16594.5</v>
      </c>
    </row>
    <row r="22" spans="1:5" ht="22.5" customHeight="1" x14ac:dyDescent="0.2">
      <c r="A22" s="91" t="s">
        <v>1018</v>
      </c>
      <c r="B22" s="92" t="s">
        <v>610</v>
      </c>
      <c r="C22" s="93" t="s">
        <v>13</v>
      </c>
      <c r="D22" s="419" t="s">
        <v>16</v>
      </c>
      <c r="E22" s="268">
        <f>Таблица!E10</f>
        <v>16883.100000000002</v>
      </c>
    </row>
    <row r="23" spans="1:5" ht="22.5" customHeight="1" x14ac:dyDescent="0.2">
      <c r="A23" s="106" t="s">
        <v>1020</v>
      </c>
      <c r="B23" s="107" t="s">
        <v>611</v>
      </c>
      <c r="C23" s="108" t="s">
        <v>13</v>
      </c>
      <c r="D23" s="420"/>
      <c r="E23" s="269">
        <f>Таблица!E11</f>
        <v>16883.100000000002</v>
      </c>
    </row>
    <row r="24" spans="1:5" ht="22.5" customHeight="1" x14ac:dyDescent="0.2">
      <c r="A24" s="106" t="s">
        <v>1022</v>
      </c>
      <c r="B24" s="107" t="s">
        <v>610</v>
      </c>
      <c r="C24" s="108" t="s">
        <v>12</v>
      </c>
      <c r="D24" s="420"/>
      <c r="E24" s="269">
        <f>Таблица!E12</f>
        <v>16363.1</v>
      </c>
    </row>
    <row r="25" spans="1:5" ht="22.5" customHeight="1" thickBot="1" x14ac:dyDescent="0.25">
      <c r="A25" s="167" t="s">
        <v>1024</v>
      </c>
      <c r="B25" s="256" t="s">
        <v>611</v>
      </c>
      <c r="C25" s="257" t="s">
        <v>12</v>
      </c>
      <c r="D25" s="423"/>
      <c r="E25" s="270">
        <f>Таблица!E13</f>
        <v>16363.1</v>
      </c>
    </row>
    <row r="26" spans="1:5" ht="22.5" customHeight="1" x14ac:dyDescent="0.2">
      <c r="A26" s="122" t="s">
        <v>1026</v>
      </c>
      <c r="B26" s="92" t="s">
        <v>610</v>
      </c>
      <c r="C26" s="123" t="s">
        <v>15</v>
      </c>
      <c r="D26" s="419" t="s">
        <v>16</v>
      </c>
      <c r="E26" s="268">
        <f>Таблица!E14</f>
        <v>21422.7</v>
      </c>
    </row>
    <row r="27" spans="1:5" ht="22.5" customHeight="1" x14ac:dyDescent="0.2">
      <c r="A27" s="130" t="s">
        <v>1028</v>
      </c>
      <c r="B27" s="107" t="s">
        <v>611</v>
      </c>
      <c r="C27" s="127" t="s">
        <v>15</v>
      </c>
      <c r="D27" s="420"/>
      <c r="E27" s="269">
        <f>Таблица!E15</f>
        <v>21422.7</v>
      </c>
    </row>
    <row r="28" spans="1:5" ht="22.5" customHeight="1" x14ac:dyDescent="0.2">
      <c r="A28" s="128" t="s">
        <v>1012</v>
      </c>
      <c r="B28" s="107" t="s">
        <v>610</v>
      </c>
      <c r="C28" s="127" t="s">
        <v>14</v>
      </c>
      <c r="D28" s="420"/>
      <c r="E28" s="269">
        <f>Таблица!E16</f>
        <v>22324.9</v>
      </c>
    </row>
    <row r="29" spans="1:5" ht="22.5" customHeight="1" thickBot="1" x14ac:dyDescent="0.25">
      <c r="A29" s="214" t="s">
        <v>1010</v>
      </c>
      <c r="B29" s="256" t="s">
        <v>611</v>
      </c>
      <c r="C29" s="259" t="s">
        <v>14</v>
      </c>
      <c r="D29" s="423"/>
      <c r="E29" s="270">
        <f>Таблица!E17</f>
        <v>22324.9</v>
      </c>
    </row>
    <row r="30" spans="1:5" ht="22.5" customHeight="1" x14ac:dyDescent="0.2">
      <c r="A30" s="122" t="s">
        <v>357</v>
      </c>
      <c r="B30" s="92" t="s">
        <v>612</v>
      </c>
      <c r="C30" s="123" t="s">
        <v>18</v>
      </c>
      <c r="D30" s="408"/>
      <c r="E30" s="268">
        <f>Таблица!E18</f>
        <v>25655.5</v>
      </c>
    </row>
    <row r="31" spans="1:5" ht="22.5" customHeight="1" x14ac:dyDescent="0.2">
      <c r="A31" s="130" t="s">
        <v>358</v>
      </c>
      <c r="B31" s="107" t="s">
        <v>612</v>
      </c>
      <c r="C31" s="2" t="s">
        <v>19</v>
      </c>
      <c r="D31" s="409"/>
      <c r="E31" s="269">
        <f>Таблица!E19</f>
        <v>27023.100000000002</v>
      </c>
    </row>
    <row r="32" spans="1:5" ht="22.5" customHeight="1" x14ac:dyDescent="0.2">
      <c r="A32" s="130" t="s">
        <v>359</v>
      </c>
      <c r="B32" s="107" t="s">
        <v>612</v>
      </c>
      <c r="C32" s="2" t="s">
        <v>20</v>
      </c>
      <c r="D32" s="409"/>
      <c r="E32" s="269">
        <f>Таблица!E20</f>
        <v>28109.9</v>
      </c>
    </row>
    <row r="33" spans="1:5" ht="22.5" customHeight="1" x14ac:dyDescent="0.2">
      <c r="A33" s="130" t="s">
        <v>360</v>
      </c>
      <c r="B33" s="107" t="s">
        <v>612</v>
      </c>
      <c r="C33" s="2" t="s">
        <v>21</v>
      </c>
      <c r="D33" s="409"/>
      <c r="E33" s="269">
        <f>Таблица!E21</f>
        <v>28393.3</v>
      </c>
    </row>
    <row r="34" spans="1:5" ht="22.5" customHeight="1" thickBot="1" x14ac:dyDescent="0.25">
      <c r="A34" s="214" t="s">
        <v>680</v>
      </c>
      <c r="B34" s="256" t="s">
        <v>612</v>
      </c>
      <c r="C34" s="119" t="s">
        <v>22</v>
      </c>
      <c r="D34" s="418"/>
      <c r="E34" s="270">
        <f>Таблица!E22</f>
        <v>29773.9</v>
      </c>
    </row>
    <row r="35" spans="1:5" ht="45" customHeight="1" x14ac:dyDescent="0.2">
      <c r="A35" s="132" t="s">
        <v>361</v>
      </c>
      <c r="B35" s="92" t="s">
        <v>613</v>
      </c>
      <c r="C35" s="93" t="s">
        <v>170</v>
      </c>
      <c r="D35" s="408"/>
      <c r="E35" s="268">
        <f>Таблица!E23</f>
        <v>30351.100000000002</v>
      </c>
    </row>
    <row r="36" spans="1:5" ht="45" customHeight="1" x14ac:dyDescent="0.2">
      <c r="A36" s="128" t="s">
        <v>362</v>
      </c>
      <c r="B36" s="107" t="s">
        <v>613</v>
      </c>
      <c r="C36" s="108" t="s">
        <v>171</v>
      </c>
      <c r="D36" s="409"/>
      <c r="E36" s="269">
        <f>Таблица!E24</f>
        <v>29311.100000000002</v>
      </c>
    </row>
    <row r="37" spans="1:5" ht="45" customHeight="1" x14ac:dyDescent="0.2">
      <c r="A37" s="128" t="s">
        <v>363</v>
      </c>
      <c r="B37" s="107" t="s">
        <v>613</v>
      </c>
      <c r="C37" s="127" t="s">
        <v>172</v>
      </c>
      <c r="D37" s="409"/>
      <c r="E37" s="269">
        <f>Таблица!E25</f>
        <v>41202.200000000004</v>
      </c>
    </row>
    <row r="38" spans="1:5" ht="45" customHeight="1" thickBot="1" x14ac:dyDescent="0.25">
      <c r="A38" s="143" t="s">
        <v>364</v>
      </c>
      <c r="B38" s="256" t="s">
        <v>613</v>
      </c>
      <c r="C38" s="259" t="s">
        <v>173</v>
      </c>
      <c r="D38" s="418"/>
      <c r="E38" s="270">
        <f>Таблица!E26</f>
        <v>43006.6</v>
      </c>
    </row>
    <row r="39" spans="1:5" ht="30" x14ac:dyDescent="0.2">
      <c r="A39" s="132" t="s">
        <v>365</v>
      </c>
      <c r="B39" s="92" t="s">
        <v>647</v>
      </c>
      <c r="C39" s="100" t="s">
        <v>24</v>
      </c>
      <c r="D39" s="408"/>
      <c r="E39" s="268">
        <f>Таблица!E27</f>
        <v>7378.8</v>
      </c>
    </row>
    <row r="40" spans="1:5" ht="30" x14ac:dyDescent="0.2">
      <c r="A40" s="128" t="s">
        <v>366</v>
      </c>
      <c r="B40" s="107" t="s">
        <v>647</v>
      </c>
      <c r="C40" s="2" t="s">
        <v>25</v>
      </c>
      <c r="D40" s="409"/>
      <c r="E40" s="269">
        <f>Таблица!E28</f>
        <v>8154.9000000000005</v>
      </c>
    </row>
    <row r="41" spans="1:5" ht="30.75" thickBot="1" x14ac:dyDescent="0.25">
      <c r="A41" s="143" t="s">
        <v>367</v>
      </c>
      <c r="B41" s="256" t="s">
        <v>647</v>
      </c>
      <c r="C41" s="119" t="s">
        <v>26</v>
      </c>
      <c r="D41" s="418"/>
      <c r="E41" s="270">
        <f>Таблица!E29</f>
        <v>8923.2000000000007</v>
      </c>
    </row>
    <row r="42" spans="1:5" ht="30" x14ac:dyDescent="0.2">
      <c r="A42" s="122" t="s">
        <v>368</v>
      </c>
      <c r="B42" s="92" t="s">
        <v>676</v>
      </c>
      <c r="C42" s="93" t="s">
        <v>7</v>
      </c>
      <c r="D42" s="408"/>
      <c r="E42" s="268">
        <f>Таблица!E30</f>
        <v>11337.300000000001</v>
      </c>
    </row>
    <row r="43" spans="1:5" ht="30" x14ac:dyDescent="0.2">
      <c r="A43" s="130" t="s">
        <v>369</v>
      </c>
      <c r="B43" s="107" t="s">
        <v>676</v>
      </c>
      <c r="C43" s="108" t="s">
        <v>8</v>
      </c>
      <c r="D43" s="409"/>
      <c r="E43" s="269">
        <f>Таблица!E31</f>
        <v>12021.1</v>
      </c>
    </row>
    <row r="44" spans="1:5" ht="30" x14ac:dyDescent="0.2">
      <c r="A44" s="130" t="s">
        <v>370</v>
      </c>
      <c r="B44" s="107" t="s">
        <v>676</v>
      </c>
      <c r="C44" s="108" t="s">
        <v>9</v>
      </c>
      <c r="D44" s="409"/>
      <c r="E44" s="269">
        <f>Таблица!E32</f>
        <v>12564.5</v>
      </c>
    </row>
    <row r="45" spans="1:5" ht="30" x14ac:dyDescent="0.2">
      <c r="A45" s="130" t="s">
        <v>371</v>
      </c>
      <c r="B45" s="107" t="s">
        <v>675</v>
      </c>
      <c r="C45" s="108" t="s">
        <v>10</v>
      </c>
      <c r="D45" s="409"/>
      <c r="E45" s="269">
        <f>Таблица!E33</f>
        <v>12706.2</v>
      </c>
    </row>
    <row r="46" spans="1:5" ht="30.75" thickBot="1" x14ac:dyDescent="0.25">
      <c r="A46" s="131" t="s">
        <v>372</v>
      </c>
      <c r="B46" s="113" t="s">
        <v>676</v>
      </c>
      <c r="C46" s="114" t="s">
        <v>11</v>
      </c>
      <c r="D46" s="410"/>
      <c r="E46" s="271">
        <f>Таблица!E34</f>
        <v>13396.5</v>
      </c>
    </row>
    <row r="47" spans="1:5" ht="45" x14ac:dyDescent="0.2">
      <c r="A47" s="122" t="s">
        <v>373</v>
      </c>
      <c r="B47" s="92" t="s">
        <v>670</v>
      </c>
      <c r="C47" s="123" t="s">
        <v>18</v>
      </c>
      <c r="D47" s="408"/>
      <c r="E47" s="268">
        <f>Таблица!E35</f>
        <v>20800</v>
      </c>
    </row>
    <row r="48" spans="1:5" ht="45" x14ac:dyDescent="0.2">
      <c r="A48" s="130" t="s">
        <v>374</v>
      </c>
      <c r="B48" s="107" t="s">
        <v>671</v>
      </c>
      <c r="C48" s="2" t="s">
        <v>19</v>
      </c>
      <c r="D48" s="409"/>
      <c r="E48" s="269">
        <f>Таблица!E36</f>
        <v>22167.600000000002</v>
      </c>
    </row>
    <row r="49" spans="1:5" ht="45" x14ac:dyDescent="0.2">
      <c r="A49" s="130" t="s">
        <v>375</v>
      </c>
      <c r="B49" s="107" t="s">
        <v>671</v>
      </c>
      <c r="C49" s="2" t="s">
        <v>20</v>
      </c>
      <c r="D49" s="409"/>
      <c r="E49" s="269">
        <f>Таблица!E37</f>
        <v>23254.400000000001</v>
      </c>
    </row>
    <row r="50" spans="1:5" ht="45" x14ac:dyDescent="0.2">
      <c r="A50" s="130" t="s">
        <v>376</v>
      </c>
      <c r="B50" s="107" t="s">
        <v>671</v>
      </c>
      <c r="C50" s="2" t="s">
        <v>21</v>
      </c>
      <c r="D50" s="409"/>
      <c r="E50" s="269">
        <f>Таблица!E38</f>
        <v>23537.8</v>
      </c>
    </row>
    <row r="51" spans="1:5" ht="45.75" thickBot="1" x14ac:dyDescent="0.25">
      <c r="A51" s="131" t="s">
        <v>377</v>
      </c>
      <c r="B51" s="113" t="s">
        <v>671</v>
      </c>
      <c r="C51" s="117" t="s">
        <v>22</v>
      </c>
      <c r="D51" s="410"/>
      <c r="E51" s="271">
        <f>Таблица!E39</f>
        <v>24918.400000000001</v>
      </c>
    </row>
    <row r="52" spans="1:5" ht="23.25" customHeight="1" x14ac:dyDescent="0.2">
      <c r="A52" s="132" t="s">
        <v>378</v>
      </c>
      <c r="B52" s="136" t="s">
        <v>614</v>
      </c>
      <c r="C52" s="100" t="s">
        <v>37</v>
      </c>
      <c r="D52" s="408"/>
      <c r="E52" s="268">
        <f>Таблица!E47</f>
        <v>23832.9</v>
      </c>
    </row>
    <row r="53" spans="1:5" ht="23.25" customHeight="1" x14ac:dyDescent="0.2">
      <c r="A53" s="128" t="s">
        <v>379</v>
      </c>
      <c r="B53" s="140" t="s">
        <v>614</v>
      </c>
      <c r="C53" s="2" t="s">
        <v>38</v>
      </c>
      <c r="D53" s="409"/>
      <c r="E53" s="269">
        <f>Таблица!E48</f>
        <v>24516.7</v>
      </c>
    </row>
    <row r="54" spans="1:5" ht="23.25" customHeight="1" x14ac:dyDescent="0.2">
      <c r="A54" s="128" t="s">
        <v>380</v>
      </c>
      <c r="B54" s="140" t="s">
        <v>614</v>
      </c>
      <c r="C54" s="2" t="s">
        <v>39</v>
      </c>
      <c r="D54" s="409"/>
      <c r="E54" s="269">
        <f>Таблица!E49</f>
        <v>25060.100000000002</v>
      </c>
    </row>
    <row r="55" spans="1:5" ht="23.25" customHeight="1" x14ac:dyDescent="0.2">
      <c r="A55" s="128" t="s">
        <v>381</v>
      </c>
      <c r="B55" s="140" t="s">
        <v>614</v>
      </c>
      <c r="C55" s="2" t="s">
        <v>40</v>
      </c>
      <c r="D55" s="409"/>
      <c r="E55" s="269">
        <f>Таблица!E50</f>
        <v>25201.8</v>
      </c>
    </row>
    <row r="56" spans="1:5" ht="23.25" customHeight="1" thickBot="1" x14ac:dyDescent="0.25">
      <c r="A56" s="143" t="s">
        <v>382</v>
      </c>
      <c r="B56" s="201" t="s">
        <v>614</v>
      </c>
      <c r="C56" s="119" t="s">
        <v>41</v>
      </c>
      <c r="D56" s="418"/>
      <c r="E56" s="270">
        <f>Таблица!E51</f>
        <v>25892.100000000002</v>
      </c>
    </row>
    <row r="57" spans="1:5" ht="22.5" customHeight="1" x14ac:dyDescent="0.2">
      <c r="A57" s="132" t="s">
        <v>383</v>
      </c>
      <c r="B57" s="136" t="s">
        <v>614</v>
      </c>
      <c r="C57" s="100" t="s">
        <v>42</v>
      </c>
      <c r="D57" s="408"/>
      <c r="E57" s="268">
        <f>Таблица!E52</f>
        <v>45388.200000000004</v>
      </c>
    </row>
    <row r="58" spans="1:5" ht="22.5" customHeight="1" x14ac:dyDescent="0.2">
      <c r="A58" s="128" t="s">
        <v>384</v>
      </c>
      <c r="B58" s="140" t="s">
        <v>614</v>
      </c>
      <c r="C58" s="2" t="s">
        <v>43</v>
      </c>
      <c r="D58" s="409"/>
      <c r="E58" s="269">
        <f>Таблица!E53</f>
        <v>46755.8</v>
      </c>
    </row>
    <row r="59" spans="1:5" ht="22.5" customHeight="1" x14ac:dyDescent="0.2">
      <c r="A59" s="128" t="s">
        <v>385</v>
      </c>
      <c r="B59" s="140" t="s">
        <v>614</v>
      </c>
      <c r="C59" s="2" t="s">
        <v>44</v>
      </c>
      <c r="D59" s="409"/>
      <c r="E59" s="269">
        <f>Таблица!E54</f>
        <v>47842.6</v>
      </c>
    </row>
    <row r="60" spans="1:5" ht="22.5" customHeight="1" x14ac:dyDescent="0.2">
      <c r="A60" s="128" t="s">
        <v>386</v>
      </c>
      <c r="B60" s="140" t="s">
        <v>614</v>
      </c>
      <c r="C60" s="2" t="s">
        <v>45</v>
      </c>
      <c r="D60" s="409"/>
      <c r="E60" s="269">
        <f>Таблица!E55</f>
        <v>48126</v>
      </c>
    </row>
    <row r="61" spans="1:5" ht="22.5" customHeight="1" thickBot="1" x14ac:dyDescent="0.25">
      <c r="A61" s="143" t="s">
        <v>387</v>
      </c>
      <c r="B61" s="201" t="s">
        <v>614</v>
      </c>
      <c r="C61" s="119" t="s">
        <v>46</v>
      </c>
      <c r="D61" s="418"/>
      <c r="E61" s="270">
        <f>Таблица!E56</f>
        <v>49506.6</v>
      </c>
    </row>
    <row r="62" spans="1:5" ht="22.5" customHeight="1" x14ac:dyDescent="0.2">
      <c r="A62" s="132" t="s">
        <v>1408</v>
      </c>
      <c r="B62" s="136" t="s">
        <v>615</v>
      </c>
      <c r="C62" s="100" t="s">
        <v>48</v>
      </c>
      <c r="D62" s="408"/>
      <c r="E62" s="268">
        <f>Таблица!E57</f>
        <v>42948.1</v>
      </c>
    </row>
    <row r="63" spans="1:5" ht="22.5" customHeight="1" x14ac:dyDescent="0.2">
      <c r="A63" s="128" t="s">
        <v>1410</v>
      </c>
      <c r="B63" s="140" t="s">
        <v>615</v>
      </c>
      <c r="C63" s="2" t="s">
        <v>49</v>
      </c>
      <c r="D63" s="409"/>
      <c r="E63" s="269">
        <f>Таблица!E58</f>
        <v>44315.700000000004</v>
      </c>
    </row>
    <row r="64" spans="1:5" ht="22.5" customHeight="1" x14ac:dyDescent="0.2">
      <c r="A64" s="128" t="s">
        <v>1446</v>
      </c>
      <c r="B64" s="140" t="s">
        <v>615</v>
      </c>
      <c r="C64" s="2" t="s">
        <v>50</v>
      </c>
      <c r="D64" s="409"/>
      <c r="E64" s="269">
        <f>Таблица!E59</f>
        <v>45402.5</v>
      </c>
    </row>
    <row r="65" spans="1:5" ht="22.5" customHeight="1" x14ac:dyDescent="0.2">
      <c r="A65" s="128" t="s">
        <v>1444</v>
      </c>
      <c r="B65" s="140" t="s">
        <v>677</v>
      </c>
      <c r="C65" s="2" t="s">
        <v>51</v>
      </c>
      <c r="D65" s="409"/>
      <c r="E65" s="269">
        <f>Таблица!E60</f>
        <v>45685.9</v>
      </c>
    </row>
    <row r="66" spans="1:5" ht="22.5" customHeight="1" thickBot="1" x14ac:dyDescent="0.25">
      <c r="A66" s="143" t="s">
        <v>1412</v>
      </c>
      <c r="B66" s="201" t="s">
        <v>615</v>
      </c>
      <c r="C66" s="119" t="s">
        <v>52</v>
      </c>
      <c r="D66" s="418"/>
      <c r="E66" s="270">
        <f>Таблица!E61</f>
        <v>47066.5</v>
      </c>
    </row>
    <row r="67" spans="1:5" ht="22.5" customHeight="1" x14ac:dyDescent="0.2">
      <c r="A67" s="132" t="s">
        <v>1414</v>
      </c>
      <c r="B67" s="136" t="s">
        <v>615</v>
      </c>
      <c r="C67" s="100" t="s">
        <v>53</v>
      </c>
      <c r="D67" s="408"/>
      <c r="E67" s="268">
        <f>Таблица!E62</f>
        <v>47270.6</v>
      </c>
    </row>
    <row r="68" spans="1:5" ht="22.5" customHeight="1" x14ac:dyDescent="0.2">
      <c r="A68" s="128" t="s">
        <v>1416</v>
      </c>
      <c r="B68" s="140" t="s">
        <v>615</v>
      </c>
      <c r="C68" s="2" t="s">
        <v>54</v>
      </c>
      <c r="D68" s="409"/>
      <c r="E68" s="269">
        <f>Таблица!E63</f>
        <v>48638.200000000004</v>
      </c>
    </row>
    <row r="69" spans="1:5" ht="22.5" customHeight="1" x14ac:dyDescent="0.2">
      <c r="A69" s="128" t="s">
        <v>1418</v>
      </c>
      <c r="B69" s="140" t="s">
        <v>616</v>
      </c>
      <c r="C69" s="2" t="s">
        <v>55</v>
      </c>
      <c r="D69" s="409"/>
      <c r="E69" s="269">
        <f>Таблица!E64</f>
        <v>49725</v>
      </c>
    </row>
    <row r="70" spans="1:5" ht="22.5" customHeight="1" x14ac:dyDescent="0.2">
      <c r="A70" s="128" t="s">
        <v>1420</v>
      </c>
      <c r="B70" s="140" t="s">
        <v>615</v>
      </c>
      <c r="C70" s="2" t="s">
        <v>56</v>
      </c>
      <c r="D70" s="409"/>
      <c r="E70" s="269">
        <f>Таблица!E65</f>
        <v>50008.4</v>
      </c>
    </row>
    <row r="71" spans="1:5" ht="22.5" customHeight="1" thickBot="1" x14ac:dyDescent="0.25">
      <c r="A71" s="143" t="s">
        <v>1422</v>
      </c>
      <c r="B71" s="201" t="s">
        <v>615</v>
      </c>
      <c r="C71" s="119" t="s">
        <v>57</v>
      </c>
      <c r="D71" s="418"/>
      <c r="E71" s="270">
        <f>Таблица!E66</f>
        <v>51389</v>
      </c>
    </row>
    <row r="72" spans="1:5" ht="22.5" customHeight="1" x14ac:dyDescent="0.2">
      <c r="A72" s="132" t="s">
        <v>1424</v>
      </c>
      <c r="B72" s="136" t="s">
        <v>617</v>
      </c>
      <c r="C72" s="100" t="s">
        <v>59</v>
      </c>
      <c r="D72" s="408"/>
      <c r="E72" s="268">
        <f>Таблица!E67</f>
        <v>33091.5</v>
      </c>
    </row>
    <row r="73" spans="1:5" ht="22.5" customHeight="1" x14ac:dyDescent="0.2">
      <c r="A73" s="128" t="s">
        <v>1426</v>
      </c>
      <c r="B73" s="140" t="s">
        <v>617</v>
      </c>
      <c r="C73" s="2" t="s">
        <v>60</v>
      </c>
      <c r="D73" s="409"/>
      <c r="E73" s="269">
        <f>Таблица!E68</f>
        <v>33775.300000000003</v>
      </c>
    </row>
    <row r="74" spans="1:5" ht="22.5" customHeight="1" x14ac:dyDescent="0.2">
      <c r="A74" s="128" t="s">
        <v>1428</v>
      </c>
      <c r="B74" s="140" t="s">
        <v>617</v>
      </c>
      <c r="C74" s="2" t="s">
        <v>61</v>
      </c>
      <c r="D74" s="409"/>
      <c r="E74" s="269">
        <f>Таблица!E69</f>
        <v>34318.700000000004</v>
      </c>
    </row>
    <row r="75" spans="1:5" ht="22.5" customHeight="1" x14ac:dyDescent="0.2">
      <c r="A75" s="128" t="s">
        <v>1430</v>
      </c>
      <c r="B75" s="140" t="s">
        <v>617</v>
      </c>
      <c r="C75" s="2" t="s">
        <v>62</v>
      </c>
      <c r="D75" s="409"/>
      <c r="E75" s="269">
        <f>Таблица!E70</f>
        <v>34460.400000000001</v>
      </c>
    </row>
    <row r="76" spans="1:5" ht="22.5" customHeight="1" thickBot="1" x14ac:dyDescent="0.25">
      <c r="A76" s="143" t="s">
        <v>1432</v>
      </c>
      <c r="B76" s="201" t="s">
        <v>617</v>
      </c>
      <c r="C76" s="119" t="s">
        <v>63</v>
      </c>
      <c r="D76" s="418"/>
      <c r="E76" s="270">
        <f>Таблица!E71</f>
        <v>35150.700000000004</v>
      </c>
    </row>
    <row r="77" spans="1:5" ht="22.5" customHeight="1" x14ac:dyDescent="0.2">
      <c r="A77" s="132" t="s">
        <v>1434</v>
      </c>
      <c r="B77" s="136" t="s">
        <v>615</v>
      </c>
      <c r="C77" s="100" t="s">
        <v>64</v>
      </c>
      <c r="D77" s="408"/>
      <c r="E77" s="268">
        <f>Таблица!E72</f>
        <v>63831.3</v>
      </c>
    </row>
    <row r="78" spans="1:5" ht="22.5" customHeight="1" x14ac:dyDescent="0.2">
      <c r="A78" s="128" t="s">
        <v>1436</v>
      </c>
      <c r="B78" s="140" t="s">
        <v>615</v>
      </c>
      <c r="C78" s="2" t="s">
        <v>65</v>
      </c>
      <c r="D78" s="409"/>
      <c r="E78" s="269">
        <f>Таблица!E73</f>
        <v>65198.9</v>
      </c>
    </row>
    <row r="79" spans="1:5" ht="22.5" customHeight="1" x14ac:dyDescent="0.2">
      <c r="A79" s="128" t="s">
        <v>1438</v>
      </c>
      <c r="B79" s="140" t="s">
        <v>615</v>
      </c>
      <c r="C79" s="2" t="s">
        <v>66</v>
      </c>
      <c r="D79" s="409"/>
      <c r="E79" s="269">
        <f>Таблица!E74</f>
        <v>66285.7</v>
      </c>
    </row>
    <row r="80" spans="1:5" ht="22.5" customHeight="1" x14ac:dyDescent="0.2">
      <c r="A80" s="128" t="s">
        <v>1440</v>
      </c>
      <c r="B80" s="140" t="s">
        <v>615</v>
      </c>
      <c r="C80" s="2" t="s">
        <v>67</v>
      </c>
      <c r="D80" s="409"/>
      <c r="E80" s="269">
        <f>Таблица!E75</f>
        <v>66569.100000000006</v>
      </c>
    </row>
    <row r="81" spans="1:5" ht="22.5" customHeight="1" thickBot="1" x14ac:dyDescent="0.25">
      <c r="A81" s="143" t="s">
        <v>1442</v>
      </c>
      <c r="B81" s="201" t="s">
        <v>615</v>
      </c>
      <c r="C81" s="119" t="s">
        <v>68</v>
      </c>
      <c r="D81" s="418"/>
      <c r="E81" s="270">
        <f>Таблица!E76</f>
        <v>67949.7</v>
      </c>
    </row>
    <row r="82" spans="1:5" s="5" customFormat="1" ht="22.5" customHeight="1" x14ac:dyDescent="0.2">
      <c r="A82" s="132" t="s">
        <v>877</v>
      </c>
      <c r="B82" s="136" t="s">
        <v>618</v>
      </c>
      <c r="C82" s="100" t="s">
        <v>71</v>
      </c>
      <c r="D82" s="419" t="s">
        <v>16</v>
      </c>
      <c r="E82" s="268">
        <f>Таблица!E77</f>
        <v>33651.800000000003</v>
      </c>
    </row>
    <row r="83" spans="1:5" s="5" customFormat="1" ht="22.5" customHeight="1" x14ac:dyDescent="0.2">
      <c r="A83" s="128" t="s">
        <v>1078</v>
      </c>
      <c r="B83" s="140" t="s">
        <v>619</v>
      </c>
      <c r="C83" s="2" t="s">
        <v>71</v>
      </c>
      <c r="D83" s="420"/>
      <c r="E83" s="269">
        <f>Таблица!E78</f>
        <v>33651.800000000003</v>
      </c>
    </row>
    <row r="84" spans="1:5" s="5" customFormat="1" ht="22.5" customHeight="1" x14ac:dyDescent="0.2">
      <c r="A84" s="128" t="s">
        <v>1080</v>
      </c>
      <c r="B84" s="140" t="s">
        <v>618</v>
      </c>
      <c r="C84" s="2" t="s">
        <v>72</v>
      </c>
      <c r="D84" s="420"/>
      <c r="E84" s="269">
        <f>Таблица!E79</f>
        <v>34335.599999999999</v>
      </c>
    </row>
    <row r="85" spans="1:5" s="5" customFormat="1" ht="22.5" customHeight="1" x14ac:dyDescent="0.2">
      <c r="A85" s="128" t="s">
        <v>1082</v>
      </c>
      <c r="B85" s="140" t="s">
        <v>619</v>
      </c>
      <c r="C85" s="2" t="s">
        <v>72</v>
      </c>
      <c r="D85" s="420"/>
      <c r="E85" s="269">
        <f>Таблица!E80</f>
        <v>34335.599999999999</v>
      </c>
    </row>
    <row r="86" spans="1:5" s="5" customFormat="1" ht="22.5" customHeight="1" x14ac:dyDescent="0.2">
      <c r="A86" s="128" t="s">
        <v>1007</v>
      </c>
      <c r="B86" s="140" t="s">
        <v>618</v>
      </c>
      <c r="C86" s="2" t="s">
        <v>73</v>
      </c>
      <c r="D86" s="420"/>
      <c r="E86" s="269">
        <f>Таблица!E81</f>
        <v>34879</v>
      </c>
    </row>
    <row r="87" spans="1:5" s="5" customFormat="1" ht="22.5" customHeight="1" x14ac:dyDescent="0.2">
      <c r="A87" s="128" t="s">
        <v>1084</v>
      </c>
      <c r="B87" s="140" t="s">
        <v>619</v>
      </c>
      <c r="C87" s="2" t="s">
        <v>73</v>
      </c>
      <c r="D87" s="420"/>
      <c r="E87" s="269">
        <f>Таблица!E82</f>
        <v>34879</v>
      </c>
    </row>
    <row r="88" spans="1:5" s="5" customFormat="1" ht="22.5" customHeight="1" x14ac:dyDescent="0.2">
      <c r="A88" s="128" t="s">
        <v>1086</v>
      </c>
      <c r="B88" s="140" t="s">
        <v>618</v>
      </c>
      <c r="C88" s="2" t="s">
        <v>74</v>
      </c>
      <c r="D88" s="420"/>
      <c r="E88" s="269">
        <f>Таблица!E83</f>
        <v>35020.700000000004</v>
      </c>
    </row>
    <row r="89" spans="1:5" s="5" customFormat="1" ht="22.5" customHeight="1" x14ac:dyDescent="0.2">
      <c r="A89" s="128" t="s">
        <v>1088</v>
      </c>
      <c r="B89" s="140" t="s">
        <v>619</v>
      </c>
      <c r="C89" s="2" t="s">
        <v>74</v>
      </c>
      <c r="D89" s="420"/>
      <c r="E89" s="269">
        <f>Таблица!E84</f>
        <v>35020.700000000004</v>
      </c>
    </row>
    <row r="90" spans="1:5" s="5" customFormat="1" ht="22.5" customHeight="1" x14ac:dyDescent="0.2">
      <c r="A90" s="128" t="s">
        <v>1090</v>
      </c>
      <c r="B90" s="140" t="s">
        <v>618</v>
      </c>
      <c r="C90" s="2" t="s">
        <v>75</v>
      </c>
      <c r="D90" s="420"/>
      <c r="E90" s="269">
        <f>Таблица!E85</f>
        <v>35711</v>
      </c>
    </row>
    <row r="91" spans="1:5" s="5" customFormat="1" ht="22.5" customHeight="1" thickBot="1" x14ac:dyDescent="0.25">
      <c r="A91" s="133" t="s">
        <v>1092</v>
      </c>
      <c r="B91" s="141" t="s">
        <v>619</v>
      </c>
      <c r="C91" s="117" t="s">
        <v>75</v>
      </c>
      <c r="D91" s="421"/>
      <c r="E91" s="271">
        <f>Таблица!E86</f>
        <v>35711</v>
      </c>
    </row>
    <row r="92" spans="1:5" ht="24" customHeight="1" thickBot="1" x14ac:dyDescent="0.25">
      <c r="A92" s="411" t="s">
        <v>146</v>
      </c>
      <c r="B92" s="412"/>
      <c r="C92" s="412"/>
      <c r="D92" s="412"/>
      <c r="E92" s="413"/>
    </row>
    <row r="93" spans="1:5" ht="15.75" thickBot="1" x14ac:dyDescent="0.25">
      <c r="A93" s="197" t="s">
        <v>0</v>
      </c>
      <c r="B93" s="260" t="s">
        <v>1</v>
      </c>
      <c r="C93" s="261" t="s">
        <v>1514</v>
      </c>
      <c r="D93" s="261" t="s">
        <v>2</v>
      </c>
      <c r="E93" s="272" t="s">
        <v>1515</v>
      </c>
    </row>
    <row r="94" spans="1:5" ht="18" customHeight="1" x14ac:dyDescent="0.2">
      <c r="A94" s="91" t="s">
        <v>388</v>
      </c>
      <c r="B94" s="103" t="s">
        <v>620</v>
      </c>
      <c r="C94" s="99" t="s">
        <v>148</v>
      </c>
      <c r="D94" s="405"/>
      <c r="E94" s="268">
        <f>Таблица!E87</f>
        <v>25872.600000000002</v>
      </c>
    </row>
    <row r="95" spans="1:5" ht="18" customHeight="1" x14ac:dyDescent="0.2">
      <c r="A95" s="106" t="s">
        <v>389</v>
      </c>
      <c r="B95" s="153" t="s">
        <v>620</v>
      </c>
      <c r="C95" s="154" t="s">
        <v>149</v>
      </c>
      <c r="D95" s="406"/>
      <c r="E95" s="269">
        <f>Таблица!E88</f>
        <v>27240.2</v>
      </c>
    </row>
    <row r="96" spans="1:5" ht="18" customHeight="1" x14ac:dyDescent="0.2">
      <c r="A96" s="106" t="s">
        <v>390</v>
      </c>
      <c r="B96" s="153" t="s">
        <v>620</v>
      </c>
      <c r="C96" s="154" t="s">
        <v>150</v>
      </c>
      <c r="D96" s="406"/>
      <c r="E96" s="269">
        <f>Таблица!E89</f>
        <v>28327</v>
      </c>
    </row>
    <row r="97" spans="1:5" ht="18" customHeight="1" x14ac:dyDescent="0.2">
      <c r="A97" s="106" t="s">
        <v>391</v>
      </c>
      <c r="B97" s="153" t="s">
        <v>620</v>
      </c>
      <c r="C97" s="154" t="s">
        <v>151</v>
      </c>
      <c r="D97" s="406"/>
      <c r="E97" s="269">
        <f>Таблица!E90</f>
        <v>28610.400000000001</v>
      </c>
    </row>
    <row r="98" spans="1:5" ht="18" customHeight="1" thickBot="1" x14ac:dyDescent="0.25">
      <c r="A98" s="112" t="s">
        <v>392</v>
      </c>
      <c r="B98" s="155" t="s">
        <v>620</v>
      </c>
      <c r="C98" s="156" t="s">
        <v>152</v>
      </c>
      <c r="D98" s="414"/>
      <c r="E98" s="271">
        <f>Таблица!E91</f>
        <v>29991</v>
      </c>
    </row>
    <row r="99" spans="1:5" ht="18" customHeight="1" x14ac:dyDescent="0.2">
      <c r="A99" s="91" t="s">
        <v>393</v>
      </c>
      <c r="B99" s="103" t="s">
        <v>621</v>
      </c>
      <c r="C99" s="99" t="s">
        <v>156</v>
      </c>
      <c r="D99" s="405"/>
      <c r="E99" s="268">
        <f>Таблица!E92</f>
        <v>37209.9</v>
      </c>
    </row>
    <row r="100" spans="1:5" ht="18" customHeight="1" x14ac:dyDescent="0.2">
      <c r="A100" s="106" t="s">
        <v>394</v>
      </c>
      <c r="B100" s="153" t="s">
        <v>621</v>
      </c>
      <c r="C100" s="154" t="s">
        <v>152</v>
      </c>
      <c r="D100" s="406"/>
      <c r="E100" s="269">
        <f>Таблица!E93</f>
        <v>39261.300000000003</v>
      </c>
    </row>
    <row r="101" spans="1:5" ht="18" customHeight="1" x14ac:dyDescent="0.2">
      <c r="A101" s="106" t="s">
        <v>395</v>
      </c>
      <c r="B101" s="153" t="s">
        <v>621</v>
      </c>
      <c r="C101" s="154" t="s">
        <v>157</v>
      </c>
      <c r="D101" s="406"/>
      <c r="E101" s="269">
        <f>Таблица!E94</f>
        <v>40891.5</v>
      </c>
    </row>
    <row r="102" spans="1:5" ht="18" customHeight="1" x14ac:dyDescent="0.2">
      <c r="A102" s="106" t="s">
        <v>396</v>
      </c>
      <c r="B102" s="153" t="s">
        <v>621</v>
      </c>
      <c r="C102" s="154" t="s">
        <v>158</v>
      </c>
      <c r="D102" s="406"/>
      <c r="E102" s="269">
        <f>Таблица!E95</f>
        <v>41316.6</v>
      </c>
    </row>
    <row r="103" spans="1:5" ht="18" customHeight="1" thickBot="1" x14ac:dyDescent="0.25">
      <c r="A103" s="112" t="s">
        <v>397</v>
      </c>
      <c r="B103" s="155" t="s">
        <v>621</v>
      </c>
      <c r="C103" s="156" t="s">
        <v>159</v>
      </c>
      <c r="D103" s="414"/>
      <c r="E103" s="271">
        <f>Таблица!E96</f>
        <v>43387.5</v>
      </c>
    </row>
    <row r="104" spans="1:5" ht="18" customHeight="1" x14ac:dyDescent="0.2">
      <c r="A104" s="91" t="s">
        <v>398</v>
      </c>
      <c r="B104" s="103" t="s">
        <v>622</v>
      </c>
      <c r="C104" s="99" t="s">
        <v>160</v>
      </c>
      <c r="D104" s="405"/>
      <c r="E104" s="268">
        <f>Таблица!E97</f>
        <v>46455.5</v>
      </c>
    </row>
    <row r="105" spans="1:5" ht="18" customHeight="1" x14ac:dyDescent="0.2">
      <c r="A105" s="106" t="s">
        <v>399</v>
      </c>
      <c r="B105" s="153" t="s">
        <v>622</v>
      </c>
      <c r="C105" s="154" t="s">
        <v>161</v>
      </c>
      <c r="D105" s="406"/>
      <c r="E105" s="269">
        <f>Таблица!E98</f>
        <v>49190.700000000004</v>
      </c>
    </row>
    <row r="106" spans="1:5" ht="18" customHeight="1" x14ac:dyDescent="0.2">
      <c r="A106" s="106" t="s">
        <v>400</v>
      </c>
      <c r="B106" s="153" t="s">
        <v>622</v>
      </c>
      <c r="C106" s="154" t="s">
        <v>162</v>
      </c>
      <c r="D106" s="406"/>
      <c r="E106" s="269">
        <f>Таблица!E99</f>
        <v>51364.3</v>
      </c>
    </row>
    <row r="107" spans="1:5" ht="18" customHeight="1" x14ac:dyDescent="0.2">
      <c r="A107" s="106" t="s">
        <v>401</v>
      </c>
      <c r="B107" s="153" t="s">
        <v>622</v>
      </c>
      <c r="C107" s="154" t="s">
        <v>163</v>
      </c>
      <c r="D107" s="406"/>
      <c r="E107" s="269">
        <f>Таблица!E100</f>
        <v>51931.1</v>
      </c>
    </row>
    <row r="108" spans="1:5" ht="18" customHeight="1" thickBot="1" x14ac:dyDescent="0.25">
      <c r="A108" s="112" t="s">
        <v>402</v>
      </c>
      <c r="B108" s="155" t="s">
        <v>622</v>
      </c>
      <c r="C108" s="156" t="s">
        <v>164</v>
      </c>
      <c r="D108" s="414"/>
      <c r="E108" s="271">
        <f>Таблица!E101</f>
        <v>54692.3</v>
      </c>
    </row>
    <row r="109" spans="1:5" ht="18" customHeight="1" x14ac:dyDescent="0.2">
      <c r="A109" s="91" t="s">
        <v>403</v>
      </c>
      <c r="B109" s="103" t="s">
        <v>623</v>
      </c>
      <c r="C109" s="99" t="s">
        <v>165</v>
      </c>
      <c r="D109" s="405"/>
      <c r="E109" s="268">
        <f>Таблица!E102</f>
        <v>67255.5</v>
      </c>
    </row>
    <row r="110" spans="1:5" ht="18" customHeight="1" x14ac:dyDescent="0.2">
      <c r="A110" s="106" t="s">
        <v>404</v>
      </c>
      <c r="B110" s="153" t="s">
        <v>623</v>
      </c>
      <c r="C110" s="154" t="s">
        <v>164</v>
      </c>
      <c r="D110" s="406"/>
      <c r="E110" s="269">
        <f>Таблица!E103</f>
        <v>71358.3</v>
      </c>
    </row>
    <row r="111" spans="1:5" ht="18" customHeight="1" x14ac:dyDescent="0.2">
      <c r="A111" s="106" t="s">
        <v>405</v>
      </c>
      <c r="B111" s="153" t="s">
        <v>623</v>
      </c>
      <c r="C111" s="154" t="s">
        <v>166</v>
      </c>
      <c r="D111" s="406"/>
      <c r="E111" s="269">
        <f>Таблица!E104</f>
        <v>74618.7</v>
      </c>
    </row>
    <row r="112" spans="1:5" ht="18" customHeight="1" x14ac:dyDescent="0.2">
      <c r="A112" s="106" t="s">
        <v>406</v>
      </c>
      <c r="B112" s="153" t="s">
        <v>623</v>
      </c>
      <c r="C112" s="154" t="s">
        <v>167</v>
      </c>
      <c r="D112" s="406"/>
      <c r="E112" s="269">
        <f>Таблица!E105</f>
        <v>75468.900000000009</v>
      </c>
    </row>
    <row r="113" spans="1:10" ht="18" customHeight="1" thickBot="1" x14ac:dyDescent="0.25">
      <c r="A113" s="112" t="s">
        <v>407</v>
      </c>
      <c r="B113" s="155" t="s">
        <v>623</v>
      </c>
      <c r="C113" s="156" t="s">
        <v>168</v>
      </c>
      <c r="D113" s="414"/>
      <c r="E113" s="271">
        <f>Таблица!E106</f>
        <v>79610.7</v>
      </c>
    </row>
    <row r="114" spans="1:10" ht="21.75" customHeight="1" thickBot="1" x14ac:dyDescent="0.25">
      <c r="A114" s="415" t="s">
        <v>128</v>
      </c>
      <c r="B114" s="416"/>
      <c r="C114" s="416"/>
      <c r="D114" s="416"/>
      <c r="E114" s="417"/>
    </row>
    <row r="115" spans="1:10" ht="20.25" customHeight="1" x14ac:dyDescent="0.2">
      <c r="A115" s="132" t="s">
        <v>408</v>
      </c>
      <c r="B115" s="103" t="s">
        <v>624</v>
      </c>
      <c r="C115" s="99" t="s">
        <v>130</v>
      </c>
      <c r="D115" s="405"/>
      <c r="E115" s="268">
        <f>Таблица!E107</f>
        <v>23003.5</v>
      </c>
      <c r="F115" s="247"/>
      <c r="G115" s="263"/>
      <c r="H115" s="263"/>
      <c r="I115" s="263"/>
      <c r="J115" s="263"/>
    </row>
    <row r="116" spans="1:10" ht="20.25" customHeight="1" x14ac:dyDescent="0.2">
      <c r="A116" s="128" t="s">
        <v>409</v>
      </c>
      <c r="B116" s="153" t="s">
        <v>624</v>
      </c>
      <c r="C116" s="154" t="s">
        <v>131</v>
      </c>
      <c r="D116" s="406"/>
      <c r="E116" s="269">
        <f>Таблица!E108</f>
        <v>24381.5</v>
      </c>
      <c r="F116" s="247"/>
      <c r="G116" s="263"/>
      <c r="H116" s="263"/>
      <c r="I116" s="263"/>
      <c r="J116" s="263"/>
    </row>
    <row r="117" spans="1:10" ht="20.25" customHeight="1" x14ac:dyDescent="0.2">
      <c r="A117" s="128" t="s">
        <v>410</v>
      </c>
      <c r="B117" s="153" t="s">
        <v>624</v>
      </c>
      <c r="C117" s="154" t="s">
        <v>132</v>
      </c>
      <c r="D117" s="406"/>
      <c r="E117" s="269">
        <f>Таблица!E109</f>
        <v>25746.5</v>
      </c>
      <c r="F117" s="247"/>
      <c r="G117" s="263"/>
      <c r="H117" s="263"/>
      <c r="I117" s="263"/>
      <c r="J117" s="263"/>
    </row>
    <row r="118" spans="1:10" ht="20.25" customHeight="1" x14ac:dyDescent="0.2">
      <c r="A118" s="128" t="s">
        <v>411</v>
      </c>
      <c r="B118" s="153" t="s">
        <v>624</v>
      </c>
      <c r="C118" s="154" t="s">
        <v>133</v>
      </c>
      <c r="D118" s="406"/>
      <c r="E118" s="269">
        <f>Таблица!E110</f>
        <v>26358.799999999999</v>
      </c>
      <c r="F118" s="247"/>
      <c r="G118" s="263"/>
      <c r="H118" s="263"/>
      <c r="I118" s="263"/>
      <c r="J118" s="263"/>
    </row>
    <row r="119" spans="1:10" s="229" customFormat="1" ht="20.25" customHeight="1" thickBot="1" x14ac:dyDescent="0.25">
      <c r="A119" s="143" t="s">
        <v>412</v>
      </c>
      <c r="B119" s="168" t="s">
        <v>624</v>
      </c>
      <c r="C119" s="169" t="s">
        <v>134</v>
      </c>
      <c r="D119" s="407"/>
      <c r="E119" s="270">
        <f>Таблица!E111</f>
        <v>27773.200000000001</v>
      </c>
      <c r="F119" s="247"/>
      <c r="G119" s="263"/>
      <c r="H119" s="263"/>
      <c r="I119" s="263"/>
      <c r="J119" s="263"/>
    </row>
    <row r="120" spans="1:10" s="229" customFormat="1" ht="20.25" customHeight="1" x14ac:dyDescent="0.2">
      <c r="A120" s="132" t="s">
        <v>413</v>
      </c>
      <c r="B120" s="103" t="s">
        <v>625</v>
      </c>
      <c r="C120" s="99" t="s">
        <v>137</v>
      </c>
      <c r="D120" s="405"/>
      <c r="E120" s="268">
        <f>Таблица!E112</f>
        <v>41566.200000000004</v>
      </c>
      <c r="F120" s="247"/>
      <c r="G120" s="263"/>
      <c r="H120" s="263"/>
      <c r="I120" s="263"/>
      <c r="J120" s="263"/>
    </row>
    <row r="121" spans="1:10" s="229" customFormat="1" ht="20.25" customHeight="1" x14ac:dyDescent="0.2">
      <c r="A121" s="128" t="s">
        <v>414</v>
      </c>
      <c r="B121" s="153" t="s">
        <v>625</v>
      </c>
      <c r="C121" s="154" t="s">
        <v>138</v>
      </c>
      <c r="D121" s="406"/>
      <c r="E121" s="269">
        <f>Таблица!E113</f>
        <v>44322.200000000004</v>
      </c>
      <c r="F121" s="247"/>
      <c r="G121" s="263"/>
      <c r="H121" s="263"/>
      <c r="I121" s="263"/>
      <c r="J121" s="263"/>
    </row>
    <row r="122" spans="1:10" s="229" customFormat="1" ht="20.25" customHeight="1" x14ac:dyDescent="0.2">
      <c r="A122" s="128" t="s">
        <v>415</v>
      </c>
      <c r="B122" s="153" t="s">
        <v>625</v>
      </c>
      <c r="C122" s="154" t="s">
        <v>139</v>
      </c>
      <c r="D122" s="406"/>
      <c r="E122" s="269">
        <f>Таблица!E114</f>
        <v>47052.200000000004</v>
      </c>
      <c r="F122" s="247"/>
      <c r="G122" s="263"/>
      <c r="H122" s="263"/>
      <c r="I122" s="263"/>
      <c r="J122" s="263"/>
    </row>
    <row r="123" spans="1:10" s="229" customFormat="1" ht="20.25" customHeight="1" x14ac:dyDescent="0.2">
      <c r="A123" s="128" t="s">
        <v>416</v>
      </c>
      <c r="B123" s="153" t="s">
        <v>625</v>
      </c>
      <c r="C123" s="154" t="s">
        <v>140</v>
      </c>
      <c r="D123" s="406"/>
      <c r="E123" s="269">
        <f>Таблица!E115</f>
        <v>48276.800000000003</v>
      </c>
      <c r="F123" s="247"/>
      <c r="G123" s="263"/>
      <c r="H123" s="263"/>
      <c r="I123" s="263"/>
      <c r="J123" s="263"/>
    </row>
    <row r="124" spans="1:10" s="229" customFormat="1" ht="20.25" customHeight="1" thickBot="1" x14ac:dyDescent="0.25">
      <c r="A124" s="143" t="s">
        <v>417</v>
      </c>
      <c r="B124" s="168" t="s">
        <v>625</v>
      </c>
      <c r="C124" s="169" t="s">
        <v>141</v>
      </c>
      <c r="D124" s="407"/>
      <c r="E124" s="270">
        <f>Таблица!E116</f>
        <v>51105.599999999999</v>
      </c>
      <c r="F124" s="247"/>
      <c r="G124" s="263"/>
      <c r="H124" s="263"/>
      <c r="I124" s="263"/>
      <c r="J124" s="263"/>
    </row>
    <row r="125" spans="1:10" s="229" customFormat="1" ht="20.25" customHeight="1" x14ac:dyDescent="0.2">
      <c r="A125" s="132" t="s">
        <v>418</v>
      </c>
      <c r="B125" s="103" t="s">
        <v>626</v>
      </c>
      <c r="C125" s="99" t="s">
        <v>142</v>
      </c>
      <c r="D125" s="405"/>
      <c r="E125" s="268">
        <f>Таблица!E117</f>
        <v>60128.9</v>
      </c>
      <c r="F125" s="247"/>
      <c r="G125" s="263"/>
      <c r="H125" s="263"/>
      <c r="I125" s="263"/>
      <c r="J125" s="263"/>
    </row>
    <row r="126" spans="1:10" s="229" customFormat="1" ht="20.25" customHeight="1" x14ac:dyDescent="0.2">
      <c r="A126" s="128" t="s">
        <v>419</v>
      </c>
      <c r="B126" s="153" t="s">
        <v>626</v>
      </c>
      <c r="C126" s="154" t="s">
        <v>141</v>
      </c>
      <c r="D126" s="406"/>
      <c r="E126" s="269">
        <f>Таблица!E118</f>
        <v>64262.9</v>
      </c>
      <c r="F126" s="247"/>
      <c r="G126" s="263"/>
      <c r="H126" s="263"/>
      <c r="I126" s="263"/>
      <c r="J126" s="263"/>
    </row>
    <row r="127" spans="1:10" ht="20.25" customHeight="1" x14ac:dyDescent="0.2">
      <c r="A127" s="128" t="s">
        <v>420</v>
      </c>
      <c r="B127" s="153" t="s">
        <v>626</v>
      </c>
      <c r="C127" s="154" t="s">
        <v>143</v>
      </c>
      <c r="D127" s="406"/>
      <c r="E127" s="269">
        <f>Таблица!E119</f>
        <v>68357.900000000009</v>
      </c>
      <c r="F127" s="247"/>
      <c r="G127" s="263"/>
      <c r="H127" s="263"/>
      <c r="I127" s="263"/>
      <c r="J127" s="263"/>
    </row>
    <row r="128" spans="1:10" ht="20.25" customHeight="1" x14ac:dyDescent="0.2">
      <c r="A128" s="128" t="s">
        <v>678</v>
      </c>
      <c r="B128" s="153" t="s">
        <v>626</v>
      </c>
      <c r="C128" s="154" t="s">
        <v>144</v>
      </c>
      <c r="D128" s="406"/>
      <c r="E128" s="269">
        <f>Таблица!E120</f>
        <v>70194.8</v>
      </c>
      <c r="F128" s="247"/>
      <c r="G128" s="263"/>
      <c r="H128" s="263"/>
      <c r="I128" s="263"/>
      <c r="J128" s="263"/>
    </row>
    <row r="129" spans="1:5" ht="20.25" customHeight="1" thickBot="1" x14ac:dyDescent="0.25">
      <c r="A129" s="143" t="s">
        <v>679</v>
      </c>
      <c r="B129" s="168" t="s">
        <v>626</v>
      </c>
      <c r="C129" s="169" t="s">
        <v>145</v>
      </c>
      <c r="D129" s="407"/>
      <c r="E129" s="270">
        <f>Таблица!E121</f>
        <v>74438</v>
      </c>
    </row>
    <row r="130" spans="1:5" ht="45" x14ac:dyDescent="0.2">
      <c r="A130" s="122" t="s">
        <v>421</v>
      </c>
      <c r="B130" s="136" t="s">
        <v>627</v>
      </c>
      <c r="C130" s="99" t="s">
        <v>130</v>
      </c>
      <c r="D130" s="408"/>
      <c r="E130" s="268">
        <f>Таблица!E122</f>
        <v>18562.7</v>
      </c>
    </row>
    <row r="131" spans="1:5" ht="45" x14ac:dyDescent="0.2">
      <c r="A131" s="130" t="s">
        <v>422</v>
      </c>
      <c r="B131" s="140" t="s">
        <v>627</v>
      </c>
      <c r="C131" s="154" t="s">
        <v>131</v>
      </c>
      <c r="D131" s="409"/>
      <c r="E131" s="269">
        <f>Таблица!E123</f>
        <v>19940.7</v>
      </c>
    </row>
    <row r="132" spans="1:5" ht="45" x14ac:dyDescent="0.2">
      <c r="A132" s="130" t="s">
        <v>423</v>
      </c>
      <c r="B132" s="140" t="s">
        <v>627</v>
      </c>
      <c r="C132" s="154" t="s">
        <v>132</v>
      </c>
      <c r="D132" s="409"/>
      <c r="E132" s="269">
        <f>Таблица!E124</f>
        <v>21305.7</v>
      </c>
    </row>
    <row r="133" spans="1:5" ht="45" x14ac:dyDescent="0.2">
      <c r="A133" s="130" t="s">
        <v>424</v>
      </c>
      <c r="B133" s="140" t="s">
        <v>627</v>
      </c>
      <c r="C133" s="154" t="s">
        <v>133</v>
      </c>
      <c r="D133" s="409"/>
      <c r="E133" s="269">
        <f>Таблица!E125</f>
        <v>21918</v>
      </c>
    </row>
    <row r="134" spans="1:5" ht="45.75" thickBot="1" x14ac:dyDescent="0.25">
      <c r="A134" s="131" t="s">
        <v>425</v>
      </c>
      <c r="B134" s="141" t="s">
        <v>627</v>
      </c>
      <c r="C134" s="156" t="s">
        <v>134</v>
      </c>
      <c r="D134" s="410"/>
      <c r="E134" s="271">
        <f>Таблица!E126</f>
        <v>23332.400000000001</v>
      </c>
    </row>
    <row r="135" spans="1:5" x14ac:dyDescent="0.2">
      <c r="A135" s="264" t="s">
        <v>351</v>
      </c>
    </row>
  </sheetData>
  <sheetProtection password="E7C5" sheet="1" objects="1" scenarios="1" selectLockedCells="1" selectUnlockedCells="1"/>
  <mergeCells count="29">
    <mergeCell ref="D57:D61"/>
    <mergeCell ref="A9:E9"/>
    <mergeCell ref="D17:D21"/>
    <mergeCell ref="D22:D25"/>
    <mergeCell ref="D26:D29"/>
    <mergeCell ref="D30:D34"/>
    <mergeCell ref="D35:D36"/>
    <mergeCell ref="A15:E15"/>
    <mergeCell ref="A10:E10"/>
    <mergeCell ref="D37:D38"/>
    <mergeCell ref="D39:D41"/>
    <mergeCell ref="D42:D46"/>
    <mergeCell ref="D47:D51"/>
    <mergeCell ref="D52:D56"/>
    <mergeCell ref="D62:D66"/>
    <mergeCell ref="D67:D71"/>
    <mergeCell ref="D72:D76"/>
    <mergeCell ref="D77:D81"/>
    <mergeCell ref="D82:D91"/>
    <mergeCell ref="D120:D124"/>
    <mergeCell ref="D125:D129"/>
    <mergeCell ref="D130:D134"/>
    <mergeCell ref="A92:E92"/>
    <mergeCell ref="D94:D98"/>
    <mergeCell ref="D99:D103"/>
    <mergeCell ref="D104:D108"/>
    <mergeCell ref="D109:D113"/>
    <mergeCell ref="A114:E114"/>
    <mergeCell ref="D115:D119"/>
  </mergeCells>
  <pageMargins left="0.39370078740157483" right="0.39370078740157483" top="0.39370078740157483" bottom="0.39370078740157483" header="0.78740157480314965" footer="0.78740157480314965"/>
  <pageSetup paperSize="9" scale="60" fitToHeight="3" orientation="portrait" useFirstPageNumber="1" horizontalDpi="300" verticalDpi="300" r:id="rId1"/>
  <headerFooter alignWithMargins="0"/>
  <rowBreaks count="2" manualBreakCount="2">
    <brk id="51" max="4" man="1"/>
    <brk id="113" max="4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O208"/>
  <sheetViews>
    <sheetView zoomScaleNormal="100" workbookViewId="0">
      <selection activeCell="C1" sqref="C1:D5"/>
    </sheetView>
  </sheetViews>
  <sheetFormatPr defaultColWidth="11.5703125" defaultRowHeight="15" x14ac:dyDescent="0.2"/>
  <cols>
    <col min="1" max="1" width="23.5703125" style="229" customWidth="1"/>
    <col min="2" max="2" width="62.140625" style="230" customWidth="1"/>
    <col min="3" max="3" width="24.5703125" style="229" customWidth="1"/>
    <col min="4" max="4" width="28" style="231" customWidth="1"/>
    <col min="5" max="5" width="17.140625" style="266" customWidth="1"/>
    <col min="6" max="6" width="14.85546875" style="231" bestFit="1" customWidth="1"/>
    <col min="7" max="16384" width="11.5703125" style="231"/>
  </cols>
  <sheetData>
    <row r="1" spans="1:6" x14ac:dyDescent="0.2">
      <c r="A1" s="273"/>
      <c r="B1" s="274"/>
      <c r="C1" s="491" t="s">
        <v>1615</v>
      </c>
      <c r="D1" s="492"/>
      <c r="E1" s="275"/>
    </row>
    <row r="2" spans="1:6" x14ac:dyDescent="0.2">
      <c r="A2" s="273"/>
      <c r="B2" s="274"/>
      <c r="C2" s="491" t="s">
        <v>1616</v>
      </c>
      <c r="D2" s="492"/>
      <c r="E2" s="275"/>
    </row>
    <row r="3" spans="1:6" x14ac:dyDescent="0.2">
      <c r="A3" s="273"/>
      <c r="B3" s="274"/>
      <c r="C3" s="491" t="s">
        <v>1617</v>
      </c>
      <c r="D3" s="493"/>
      <c r="E3" s="275"/>
    </row>
    <row r="4" spans="1:6" x14ac:dyDescent="0.2">
      <c r="A4" s="275"/>
      <c r="B4" s="275"/>
      <c r="C4" s="491" t="s">
        <v>1618</v>
      </c>
      <c r="D4" s="492"/>
      <c r="E4" s="275"/>
    </row>
    <row r="5" spans="1:6" x14ac:dyDescent="0.2">
      <c r="A5" s="275"/>
      <c r="B5" s="275"/>
      <c r="C5" s="494" t="s">
        <v>1619</v>
      </c>
      <c r="D5" s="492"/>
      <c r="E5" s="275"/>
    </row>
    <row r="6" spans="1:6" x14ac:dyDescent="0.2">
      <c r="A6" s="276"/>
      <c r="B6" s="276"/>
      <c r="C6" s="276"/>
      <c r="D6" s="276"/>
      <c r="E6" s="276"/>
    </row>
    <row r="7" spans="1:6" x14ac:dyDescent="0.2">
      <c r="A7" s="274"/>
      <c r="B7" s="274"/>
      <c r="C7" s="277"/>
      <c r="D7" s="275"/>
      <c r="E7" s="278" t="s">
        <v>1603</v>
      </c>
    </row>
    <row r="8" spans="1:6" x14ac:dyDescent="0.2">
      <c r="E8" s="265"/>
    </row>
    <row r="9" spans="1:6" ht="19.5" thickBot="1" x14ac:dyDescent="0.35">
      <c r="A9" s="422" t="s">
        <v>278</v>
      </c>
      <c r="B9" s="422"/>
      <c r="C9" s="422"/>
      <c r="D9" s="422"/>
      <c r="E9" s="422"/>
      <c r="F9" s="233"/>
    </row>
    <row r="10" spans="1:6" ht="15.75" thickBot="1" x14ac:dyDescent="0.25">
      <c r="A10" s="427" t="s">
        <v>1529</v>
      </c>
      <c r="B10" s="428"/>
      <c r="C10" s="428"/>
      <c r="D10" s="428"/>
      <c r="E10" s="429"/>
    </row>
    <row r="11" spans="1:6" ht="15.75" x14ac:dyDescent="0.2">
      <c r="A11" s="380" t="s">
        <v>1521</v>
      </c>
      <c r="B11" s="381"/>
      <c r="C11" s="382"/>
      <c r="D11" s="383"/>
      <c r="E11" s="384"/>
    </row>
    <row r="12" spans="1:6" ht="15.75" x14ac:dyDescent="0.2">
      <c r="A12" s="318" t="s">
        <v>1522</v>
      </c>
      <c r="B12" s="319"/>
      <c r="C12" s="320"/>
      <c r="D12" s="321"/>
      <c r="E12" s="322"/>
    </row>
    <row r="13" spans="1:6" ht="15.75" x14ac:dyDescent="0.2">
      <c r="A13" s="323" t="s">
        <v>1523</v>
      </c>
      <c r="B13" s="319"/>
      <c r="C13" s="320"/>
      <c r="D13" s="321"/>
      <c r="E13" s="322"/>
    </row>
    <row r="14" spans="1:6" ht="15.75" x14ac:dyDescent="0.2">
      <c r="A14" s="318" t="s">
        <v>1524</v>
      </c>
      <c r="B14" s="319"/>
      <c r="C14" s="320"/>
      <c r="D14" s="321"/>
      <c r="E14" s="322"/>
    </row>
    <row r="15" spans="1:6" ht="34.5" customHeight="1" thickBot="1" x14ac:dyDescent="0.25">
      <c r="A15" s="447" t="s">
        <v>1520</v>
      </c>
      <c r="B15" s="448"/>
      <c r="C15" s="448"/>
      <c r="D15" s="448"/>
      <c r="E15" s="449"/>
    </row>
    <row r="16" spans="1:6" ht="16.5" thickBot="1" x14ac:dyDescent="0.25">
      <c r="A16" s="238" t="s">
        <v>0</v>
      </c>
      <c r="B16" s="239" t="s">
        <v>1</v>
      </c>
      <c r="C16" s="240" t="s">
        <v>1514</v>
      </c>
      <c r="D16" s="240" t="s">
        <v>2</v>
      </c>
      <c r="E16" s="283" t="s">
        <v>1515</v>
      </c>
    </row>
    <row r="17" spans="1:5" ht="22.5" customHeight="1" x14ac:dyDescent="0.2">
      <c r="A17" s="14" t="s">
        <v>426</v>
      </c>
      <c r="B17" s="15" t="s">
        <v>628</v>
      </c>
      <c r="C17" s="16" t="s">
        <v>7</v>
      </c>
      <c r="D17" s="434"/>
      <c r="E17" s="284">
        <f>Таблица!E261</f>
        <v>16831.100000000002</v>
      </c>
    </row>
    <row r="18" spans="1:5" ht="22.5" customHeight="1" x14ac:dyDescent="0.2">
      <c r="A18" s="23" t="s">
        <v>427</v>
      </c>
      <c r="B18" s="24" t="s">
        <v>628</v>
      </c>
      <c r="C18" s="25" t="s">
        <v>8</v>
      </c>
      <c r="D18" s="435"/>
      <c r="E18" s="285">
        <f>Таблица!E262</f>
        <v>17514.900000000001</v>
      </c>
    </row>
    <row r="19" spans="1:5" ht="22.5" customHeight="1" x14ac:dyDescent="0.2">
      <c r="A19" s="23" t="s">
        <v>428</v>
      </c>
      <c r="B19" s="24" t="s">
        <v>628</v>
      </c>
      <c r="C19" s="25" t="s">
        <v>9</v>
      </c>
      <c r="D19" s="435"/>
      <c r="E19" s="285">
        <f>Таблица!E263</f>
        <v>18058.3</v>
      </c>
    </row>
    <row r="20" spans="1:5" ht="22.5" customHeight="1" x14ac:dyDescent="0.2">
      <c r="A20" s="23" t="s">
        <v>429</v>
      </c>
      <c r="B20" s="24" t="s">
        <v>628</v>
      </c>
      <c r="C20" s="25" t="s">
        <v>10</v>
      </c>
      <c r="D20" s="435"/>
      <c r="E20" s="285">
        <f>Таблица!E264</f>
        <v>18200</v>
      </c>
    </row>
    <row r="21" spans="1:5" ht="22.5" customHeight="1" thickBot="1" x14ac:dyDescent="0.25">
      <c r="A21" s="68" t="s">
        <v>430</v>
      </c>
      <c r="B21" s="242" t="s">
        <v>628</v>
      </c>
      <c r="C21" s="243" t="s">
        <v>11</v>
      </c>
      <c r="D21" s="436"/>
      <c r="E21" s="286">
        <f>Таблица!E265</f>
        <v>18890.3</v>
      </c>
    </row>
    <row r="22" spans="1:5" ht="22.5" customHeight="1" x14ac:dyDescent="0.2">
      <c r="A22" s="14" t="s">
        <v>1261</v>
      </c>
      <c r="B22" s="15" t="s">
        <v>629</v>
      </c>
      <c r="C22" s="16" t="s">
        <v>13</v>
      </c>
      <c r="D22" s="444" t="s">
        <v>16</v>
      </c>
      <c r="E22" s="284">
        <f>Таблица!E266</f>
        <v>19178.900000000001</v>
      </c>
    </row>
    <row r="23" spans="1:5" ht="22.5" customHeight="1" x14ac:dyDescent="0.2">
      <c r="A23" s="23" t="s">
        <v>1263</v>
      </c>
      <c r="B23" s="24" t="s">
        <v>630</v>
      </c>
      <c r="C23" s="25" t="s">
        <v>13</v>
      </c>
      <c r="D23" s="445"/>
      <c r="E23" s="285">
        <f>Таблица!E267</f>
        <v>19178.900000000001</v>
      </c>
    </row>
    <row r="24" spans="1:5" ht="22.5" customHeight="1" x14ac:dyDescent="0.2">
      <c r="A24" s="23" t="s">
        <v>1265</v>
      </c>
      <c r="B24" s="24" t="s">
        <v>629</v>
      </c>
      <c r="C24" s="25" t="s">
        <v>12</v>
      </c>
      <c r="D24" s="445"/>
      <c r="E24" s="285">
        <f>Таблица!E268</f>
        <v>18658.900000000001</v>
      </c>
    </row>
    <row r="25" spans="1:5" ht="22.5" customHeight="1" thickBot="1" x14ac:dyDescent="0.25">
      <c r="A25" s="68" t="s">
        <v>1267</v>
      </c>
      <c r="B25" s="242" t="s">
        <v>630</v>
      </c>
      <c r="C25" s="243" t="s">
        <v>12</v>
      </c>
      <c r="D25" s="446"/>
      <c r="E25" s="286">
        <f>Таблица!E269</f>
        <v>18658.900000000001</v>
      </c>
    </row>
    <row r="26" spans="1:5" ht="22.5" customHeight="1" x14ac:dyDescent="0.2">
      <c r="A26" s="36" t="s">
        <v>1269</v>
      </c>
      <c r="B26" s="15" t="s">
        <v>629</v>
      </c>
      <c r="C26" s="37" t="s">
        <v>15</v>
      </c>
      <c r="D26" s="444" t="s">
        <v>16</v>
      </c>
      <c r="E26" s="284">
        <f>Таблица!E270</f>
        <v>24377.600000000002</v>
      </c>
    </row>
    <row r="27" spans="1:5" ht="22.5" customHeight="1" x14ac:dyDescent="0.2">
      <c r="A27" s="41" t="s">
        <v>1271</v>
      </c>
      <c r="B27" s="24" t="s">
        <v>630</v>
      </c>
      <c r="C27" s="39" t="s">
        <v>15</v>
      </c>
      <c r="D27" s="445"/>
      <c r="E27" s="285">
        <f>Таблица!E271</f>
        <v>24377.600000000002</v>
      </c>
    </row>
    <row r="28" spans="1:5" ht="22.5" customHeight="1" x14ac:dyDescent="0.2">
      <c r="A28" s="40" t="s">
        <v>1255</v>
      </c>
      <c r="B28" s="24" t="s">
        <v>629</v>
      </c>
      <c r="C28" s="39" t="s">
        <v>14</v>
      </c>
      <c r="D28" s="445"/>
      <c r="E28" s="285">
        <f>Таблица!E272</f>
        <v>25279.8</v>
      </c>
    </row>
    <row r="29" spans="1:5" ht="22.5" customHeight="1" thickBot="1" x14ac:dyDescent="0.25">
      <c r="A29" s="76" t="s">
        <v>1253</v>
      </c>
      <c r="B29" s="242" t="s">
        <v>630</v>
      </c>
      <c r="C29" s="244" t="s">
        <v>14</v>
      </c>
      <c r="D29" s="446"/>
      <c r="E29" s="286">
        <f>Таблица!E273</f>
        <v>25279.8</v>
      </c>
    </row>
    <row r="30" spans="1:5" ht="22.5" customHeight="1" x14ac:dyDescent="0.2">
      <c r="A30" s="36" t="s">
        <v>431</v>
      </c>
      <c r="B30" s="15" t="s">
        <v>631</v>
      </c>
      <c r="C30" s="37" t="s">
        <v>18</v>
      </c>
      <c r="D30" s="430"/>
      <c r="E30" s="284">
        <f>Таблица!E274</f>
        <v>29277.3</v>
      </c>
    </row>
    <row r="31" spans="1:5" ht="22.5" customHeight="1" x14ac:dyDescent="0.2">
      <c r="A31" s="41" t="s">
        <v>432</v>
      </c>
      <c r="B31" s="24" t="s">
        <v>631</v>
      </c>
      <c r="C31" s="28" t="s">
        <v>19</v>
      </c>
      <c r="D31" s="431"/>
      <c r="E31" s="285">
        <f>Таблица!E275</f>
        <v>30644.9</v>
      </c>
    </row>
    <row r="32" spans="1:5" ht="22.5" customHeight="1" x14ac:dyDescent="0.2">
      <c r="A32" s="41" t="s">
        <v>433</v>
      </c>
      <c r="B32" s="24" t="s">
        <v>631</v>
      </c>
      <c r="C32" s="28" t="s">
        <v>20</v>
      </c>
      <c r="D32" s="431"/>
      <c r="E32" s="285">
        <f>Таблица!E276</f>
        <v>31731.7</v>
      </c>
    </row>
    <row r="33" spans="1:5" ht="22.5" customHeight="1" x14ac:dyDescent="0.2">
      <c r="A33" s="41" t="s">
        <v>434</v>
      </c>
      <c r="B33" s="24" t="s">
        <v>631</v>
      </c>
      <c r="C33" s="28" t="s">
        <v>21</v>
      </c>
      <c r="D33" s="431"/>
      <c r="E33" s="285">
        <f>Таблица!E277</f>
        <v>32015.100000000002</v>
      </c>
    </row>
    <row r="34" spans="1:5" ht="22.5" customHeight="1" thickBot="1" x14ac:dyDescent="0.25">
      <c r="A34" s="76" t="s">
        <v>435</v>
      </c>
      <c r="B34" s="242" t="s">
        <v>631</v>
      </c>
      <c r="C34" s="35" t="s">
        <v>22</v>
      </c>
      <c r="D34" s="432"/>
      <c r="E34" s="286">
        <f>Таблица!E278</f>
        <v>33395.700000000004</v>
      </c>
    </row>
    <row r="35" spans="1:5" ht="45" customHeight="1" x14ac:dyDescent="0.2">
      <c r="A35" s="43" t="s">
        <v>436</v>
      </c>
      <c r="B35" s="15" t="s">
        <v>632</v>
      </c>
      <c r="C35" s="16" t="s">
        <v>170</v>
      </c>
      <c r="D35" s="430"/>
      <c r="E35" s="284">
        <f>Таблица!E279</f>
        <v>33972.9</v>
      </c>
    </row>
    <row r="36" spans="1:5" ht="45" customHeight="1" x14ac:dyDescent="0.2">
      <c r="A36" s="40" t="s">
        <v>437</v>
      </c>
      <c r="B36" s="24" t="s">
        <v>632</v>
      </c>
      <c r="C36" s="25" t="s">
        <v>171</v>
      </c>
      <c r="D36" s="431"/>
      <c r="E36" s="285">
        <f>Таблица!E280</f>
        <v>32932.9</v>
      </c>
    </row>
    <row r="37" spans="1:5" ht="45" customHeight="1" x14ac:dyDescent="0.2">
      <c r="A37" s="40" t="s">
        <v>438</v>
      </c>
      <c r="B37" s="24" t="s">
        <v>632</v>
      </c>
      <c r="C37" s="39" t="s">
        <v>172</v>
      </c>
      <c r="D37" s="431"/>
      <c r="E37" s="285">
        <f>Таблица!E281</f>
        <v>46673.9</v>
      </c>
    </row>
    <row r="38" spans="1:5" ht="45" customHeight="1" thickBot="1" x14ac:dyDescent="0.25">
      <c r="A38" s="52" t="s">
        <v>439</v>
      </c>
      <c r="B38" s="242" t="s">
        <v>632</v>
      </c>
      <c r="C38" s="244" t="s">
        <v>173</v>
      </c>
      <c r="D38" s="432"/>
      <c r="E38" s="286">
        <f>Таблица!E282</f>
        <v>48478.3</v>
      </c>
    </row>
    <row r="39" spans="1:5" ht="32.25" customHeight="1" x14ac:dyDescent="0.2">
      <c r="A39" s="43" t="s">
        <v>440</v>
      </c>
      <c r="B39" s="15" t="s">
        <v>633</v>
      </c>
      <c r="C39" s="20" t="s">
        <v>24</v>
      </c>
      <c r="D39" s="430"/>
      <c r="E39" s="284">
        <f>Таблица!E283</f>
        <v>8416.2000000000007</v>
      </c>
    </row>
    <row r="40" spans="1:5" ht="32.25" customHeight="1" x14ac:dyDescent="0.2">
      <c r="A40" s="40" t="s">
        <v>441</v>
      </c>
      <c r="B40" s="24" t="s">
        <v>633</v>
      </c>
      <c r="C40" s="28" t="s">
        <v>25</v>
      </c>
      <c r="D40" s="431"/>
      <c r="E40" s="285">
        <f>Таблица!E284</f>
        <v>9192.3000000000011</v>
      </c>
    </row>
    <row r="41" spans="1:5" ht="32.25" customHeight="1" thickBot="1" x14ac:dyDescent="0.25">
      <c r="A41" s="52" t="s">
        <v>442</v>
      </c>
      <c r="B41" s="242" t="s">
        <v>633</v>
      </c>
      <c r="C41" s="35" t="s">
        <v>26</v>
      </c>
      <c r="D41" s="432"/>
      <c r="E41" s="286">
        <f>Таблица!E285</f>
        <v>9960.6</v>
      </c>
    </row>
    <row r="42" spans="1:5" ht="47.25" x14ac:dyDescent="0.2">
      <c r="A42" s="36" t="s">
        <v>443</v>
      </c>
      <c r="B42" s="15" t="s">
        <v>672</v>
      </c>
      <c r="C42" s="16" t="s">
        <v>7</v>
      </c>
      <c r="D42" s="430"/>
      <c r="E42" s="284">
        <f>Таблица!E286</f>
        <v>12703.6</v>
      </c>
    </row>
    <row r="43" spans="1:5" ht="47.25" x14ac:dyDescent="0.2">
      <c r="A43" s="41" t="s">
        <v>444</v>
      </c>
      <c r="B43" s="24" t="s">
        <v>673</v>
      </c>
      <c r="C43" s="25" t="s">
        <v>8</v>
      </c>
      <c r="D43" s="431"/>
      <c r="E43" s="285">
        <f>Таблица!E287</f>
        <v>13387.4</v>
      </c>
    </row>
    <row r="44" spans="1:5" ht="47.25" x14ac:dyDescent="0.2">
      <c r="A44" s="41" t="s">
        <v>445</v>
      </c>
      <c r="B44" s="24" t="s">
        <v>674</v>
      </c>
      <c r="C44" s="25" t="s">
        <v>9</v>
      </c>
      <c r="D44" s="431"/>
      <c r="E44" s="285">
        <f>Таблица!E288</f>
        <v>13930.800000000001</v>
      </c>
    </row>
    <row r="45" spans="1:5" ht="47.25" x14ac:dyDescent="0.2">
      <c r="A45" s="41" t="s">
        <v>446</v>
      </c>
      <c r="B45" s="24" t="s">
        <v>634</v>
      </c>
      <c r="C45" s="25" t="s">
        <v>10</v>
      </c>
      <c r="D45" s="431"/>
      <c r="E45" s="285">
        <f>Таблица!E289</f>
        <v>14072.5</v>
      </c>
    </row>
    <row r="46" spans="1:5" ht="48" thickBot="1" x14ac:dyDescent="0.25">
      <c r="A46" s="42" t="s">
        <v>447</v>
      </c>
      <c r="B46" s="30" t="s">
        <v>634</v>
      </c>
      <c r="C46" s="31" t="s">
        <v>11</v>
      </c>
      <c r="D46" s="433"/>
      <c r="E46" s="287">
        <f>Таблица!E290</f>
        <v>14762.800000000001</v>
      </c>
    </row>
    <row r="47" spans="1:5" ht="46.5" customHeight="1" x14ac:dyDescent="0.2">
      <c r="A47" s="36" t="s">
        <v>448</v>
      </c>
      <c r="B47" s="15" t="s">
        <v>635</v>
      </c>
      <c r="C47" s="37" t="s">
        <v>18</v>
      </c>
      <c r="D47" s="430"/>
      <c r="E47" s="284">
        <f>Таблица!E291</f>
        <v>22981.4</v>
      </c>
    </row>
    <row r="48" spans="1:5" ht="46.5" customHeight="1" x14ac:dyDescent="0.2">
      <c r="A48" s="41" t="s">
        <v>449</v>
      </c>
      <c r="B48" s="24" t="s">
        <v>635</v>
      </c>
      <c r="C48" s="28" t="s">
        <v>19</v>
      </c>
      <c r="D48" s="431"/>
      <c r="E48" s="285">
        <f>Таблица!E292</f>
        <v>24349</v>
      </c>
    </row>
    <row r="49" spans="1:5" ht="46.5" customHeight="1" x14ac:dyDescent="0.2">
      <c r="A49" s="41" t="s">
        <v>450</v>
      </c>
      <c r="B49" s="24" t="s">
        <v>635</v>
      </c>
      <c r="C49" s="28" t="s">
        <v>20</v>
      </c>
      <c r="D49" s="431"/>
      <c r="E49" s="285">
        <f>Таблица!E293</f>
        <v>25435.8</v>
      </c>
    </row>
    <row r="50" spans="1:5" ht="46.5" customHeight="1" x14ac:dyDescent="0.2">
      <c r="A50" s="41" t="s">
        <v>451</v>
      </c>
      <c r="B50" s="24" t="s">
        <v>635</v>
      </c>
      <c r="C50" s="28" t="s">
        <v>21</v>
      </c>
      <c r="D50" s="431"/>
      <c r="E50" s="285">
        <f>Таблица!E294</f>
        <v>25719.200000000001</v>
      </c>
    </row>
    <row r="51" spans="1:5" ht="46.5" customHeight="1" thickBot="1" x14ac:dyDescent="0.25">
      <c r="A51" s="42" t="s">
        <v>452</v>
      </c>
      <c r="B51" s="30" t="s">
        <v>635</v>
      </c>
      <c r="C51" s="33" t="s">
        <v>22</v>
      </c>
      <c r="D51" s="433"/>
      <c r="E51" s="287">
        <f>Таблица!E295</f>
        <v>27099.8</v>
      </c>
    </row>
    <row r="52" spans="1:5" ht="21" customHeight="1" x14ac:dyDescent="0.2">
      <c r="A52" s="43" t="s">
        <v>1242</v>
      </c>
      <c r="B52" s="45" t="s">
        <v>636</v>
      </c>
      <c r="C52" s="20" t="s">
        <v>37</v>
      </c>
      <c r="D52" s="430"/>
      <c r="E52" s="284">
        <f>Таблица!E296</f>
        <v>24979.5</v>
      </c>
    </row>
    <row r="53" spans="1:5" ht="21" customHeight="1" x14ac:dyDescent="0.2">
      <c r="A53" s="40" t="s">
        <v>1244</v>
      </c>
      <c r="B53" s="47" t="s">
        <v>636</v>
      </c>
      <c r="C53" s="28" t="s">
        <v>38</v>
      </c>
      <c r="D53" s="431"/>
      <c r="E53" s="285">
        <f>Таблица!E297</f>
        <v>25663.3</v>
      </c>
    </row>
    <row r="54" spans="1:5" ht="21" customHeight="1" x14ac:dyDescent="0.2">
      <c r="A54" s="40" t="s">
        <v>1310</v>
      </c>
      <c r="B54" s="47" t="s">
        <v>636</v>
      </c>
      <c r="C54" s="28" t="s">
        <v>39</v>
      </c>
      <c r="D54" s="431"/>
      <c r="E54" s="285">
        <f>Таблица!E298</f>
        <v>26206.7</v>
      </c>
    </row>
    <row r="55" spans="1:5" ht="21" customHeight="1" x14ac:dyDescent="0.2">
      <c r="A55" s="40" t="s">
        <v>1312</v>
      </c>
      <c r="B55" s="47" t="s">
        <v>636</v>
      </c>
      <c r="C55" s="28" t="s">
        <v>40</v>
      </c>
      <c r="D55" s="431"/>
      <c r="E55" s="285">
        <f>Таблица!E299</f>
        <v>26348.400000000001</v>
      </c>
    </row>
    <row r="56" spans="1:5" ht="21" customHeight="1" thickBot="1" x14ac:dyDescent="0.25">
      <c r="A56" s="52" t="s">
        <v>1314</v>
      </c>
      <c r="B56" s="72" t="s">
        <v>636</v>
      </c>
      <c r="C56" s="35" t="s">
        <v>41</v>
      </c>
      <c r="D56" s="432"/>
      <c r="E56" s="286">
        <f>Таблица!E300</f>
        <v>27038.7</v>
      </c>
    </row>
    <row r="57" spans="1:5" ht="22.5" customHeight="1" x14ac:dyDescent="0.2">
      <c r="A57" s="43" t="s">
        <v>453</v>
      </c>
      <c r="B57" s="45" t="s">
        <v>636</v>
      </c>
      <c r="C57" s="20" t="s">
        <v>42</v>
      </c>
      <c r="D57" s="430"/>
      <c r="E57" s="284">
        <f>Таблица!E301</f>
        <v>47200.4</v>
      </c>
    </row>
    <row r="58" spans="1:5" ht="22.5" customHeight="1" x14ac:dyDescent="0.2">
      <c r="A58" s="40" t="s">
        <v>454</v>
      </c>
      <c r="B58" s="47" t="s">
        <v>636</v>
      </c>
      <c r="C58" s="28" t="s">
        <v>43</v>
      </c>
      <c r="D58" s="431"/>
      <c r="E58" s="285">
        <f>Таблица!E302</f>
        <v>48568</v>
      </c>
    </row>
    <row r="59" spans="1:5" ht="22.5" customHeight="1" x14ac:dyDescent="0.2">
      <c r="A59" s="40" t="s">
        <v>455</v>
      </c>
      <c r="B59" s="47" t="s">
        <v>636</v>
      </c>
      <c r="C59" s="28" t="s">
        <v>44</v>
      </c>
      <c r="D59" s="431"/>
      <c r="E59" s="285">
        <f>Таблица!E303</f>
        <v>49654.8</v>
      </c>
    </row>
    <row r="60" spans="1:5" ht="22.5" customHeight="1" x14ac:dyDescent="0.2">
      <c r="A60" s="40" t="s">
        <v>456</v>
      </c>
      <c r="B60" s="47" t="s">
        <v>636</v>
      </c>
      <c r="C60" s="28" t="s">
        <v>45</v>
      </c>
      <c r="D60" s="431"/>
      <c r="E60" s="285">
        <f>Таблица!E304</f>
        <v>49938.200000000004</v>
      </c>
    </row>
    <row r="61" spans="1:5" ht="22.5" customHeight="1" thickBot="1" x14ac:dyDescent="0.25">
      <c r="A61" s="52" t="s">
        <v>457</v>
      </c>
      <c r="B61" s="72" t="s">
        <v>636</v>
      </c>
      <c r="C61" s="35" t="s">
        <v>46</v>
      </c>
      <c r="D61" s="432"/>
      <c r="E61" s="286">
        <f>Таблица!E305</f>
        <v>51318.8</v>
      </c>
    </row>
    <row r="62" spans="1:5" ht="31.5" x14ac:dyDescent="0.2">
      <c r="A62" s="43" t="s">
        <v>1583</v>
      </c>
      <c r="B62" s="45" t="s">
        <v>637</v>
      </c>
      <c r="C62" s="20" t="s">
        <v>48</v>
      </c>
      <c r="D62" s="430"/>
      <c r="E62" s="284">
        <f>Таблица!E306</f>
        <v>44760.3</v>
      </c>
    </row>
    <row r="63" spans="1:5" ht="31.5" x14ac:dyDescent="0.2">
      <c r="A63" s="40" t="s">
        <v>1584</v>
      </c>
      <c r="B63" s="47" t="s">
        <v>637</v>
      </c>
      <c r="C63" s="28" t="s">
        <v>49</v>
      </c>
      <c r="D63" s="431"/>
      <c r="E63" s="285">
        <f>Таблица!E307</f>
        <v>46127.9</v>
      </c>
    </row>
    <row r="64" spans="1:5" ht="31.5" x14ac:dyDescent="0.2">
      <c r="A64" s="40" t="s">
        <v>1585</v>
      </c>
      <c r="B64" s="47" t="s">
        <v>637</v>
      </c>
      <c r="C64" s="28" t="s">
        <v>50</v>
      </c>
      <c r="D64" s="431"/>
      <c r="E64" s="285">
        <f>Таблица!E308</f>
        <v>47214.700000000004</v>
      </c>
    </row>
    <row r="65" spans="1:5" ht="31.5" x14ac:dyDescent="0.2">
      <c r="A65" s="40" t="s">
        <v>1586</v>
      </c>
      <c r="B65" s="47" t="s">
        <v>637</v>
      </c>
      <c r="C65" s="28" t="s">
        <v>51</v>
      </c>
      <c r="D65" s="431"/>
      <c r="E65" s="285">
        <f>Таблица!E309</f>
        <v>47498.1</v>
      </c>
    </row>
    <row r="66" spans="1:5" ht="32.25" thickBot="1" x14ac:dyDescent="0.25">
      <c r="A66" s="52" t="s">
        <v>1587</v>
      </c>
      <c r="B66" s="72" t="s">
        <v>637</v>
      </c>
      <c r="C66" s="35" t="s">
        <v>52</v>
      </c>
      <c r="D66" s="432"/>
      <c r="E66" s="286">
        <f>Таблица!E310</f>
        <v>48878.700000000004</v>
      </c>
    </row>
    <row r="67" spans="1:5" ht="31.5" x14ac:dyDescent="0.2">
      <c r="A67" s="43" t="s">
        <v>1588</v>
      </c>
      <c r="B67" s="45" t="s">
        <v>637</v>
      </c>
      <c r="C67" s="20" t="s">
        <v>53</v>
      </c>
      <c r="D67" s="430"/>
      <c r="E67" s="284">
        <f>Таблица!E311</f>
        <v>49082.8</v>
      </c>
    </row>
    <row r="68" spans="1:5" ht="31.5" x14ac:dyDescent="0.2">
      <c r="A68" s="40" t="s">
        <v>1589</v>
      </c>
      <c r="B68" s="47" t="s">
        <v>637</v>
      </c>
      <c r="C68" s="28" t="s">
        <v>54</v>
      </c>
      <c r="D68" s="431"/>
      <c r="E68" s="285">
        <f>Таблица!E312</f>
        <v>50450.400000000001</v>
      </c>
    </row>
    <row r="69" spans="1:5" ht="31.5" x14ac:dyDescent="0.2">
      <c r="A69" s="40" t="s">
        <v>1590</v>
      </c>
      <c r="B69" s="47" t="s">
        <v>637</v>
      </c>
      <c r="C69" s="28" t="s">
        <v>55</v>
      </c>
      <c r="D69" s="431"/>
      <c r="E69" s="285">
        <f>Таблица!E313</f>
        <v>51537.200000000004</v>
      </c>
    </row>
    <row r="70" spans="1:5" ht="31.5" x14ac:dyDescent="0.2">
      <c r="A70" s="40" t="s">
        <v>1591</v>
      </c>
      <c r="B70" s="47" t="s">
        <v>637</v>
      </c>
      <c r="C70" s="28" t="s">
        <v>56</v>
      </c>
      <c r="D70" s="431"/>
      <c r="E70" s="285">
        <f>Таблица!E314</f>
        <v>51820.6</v>
      </c>
    </row>
    <row r="71" spans="1:5" ht="32.25" thickBot="1" x14ac:dyDescent="0.25">
      <c r="A71" s="52" t="s">
        <v>1592</v>
      </c>
      <c r="B71" s="72" t="s">
        <v>637</v>
      </c>
      <c r="C71" s="35" t="s">
        <v>57</v>
      </c>
      <c r="D71" s="432"/>
      <c r="E71" s="286">
        <f>Таблица!E315</f>
        <v>53201.200000000004</v>
      </c>
    </row>
    <row r="72" spans="1:5" ht="31.5" x14ac:dyDescent="0.2">
      <c r="A72" s="43" t="s">
        <v>1593</v>
      </c>
      <c r="B72" s="45" t="s">
        <v>638</v>
      </c>
      <c r="C72" s="20" t="s">
        <v>59</v>
      </c>
      <c r="D72" s="430"/>
      <c r="E72" s="284">
        <f>Таблица!E316</f>
        <v>34238.1</v>
      </c>
    </row>
    <row r="73" spans="1:5" ht="31.5" x14ac:dyDescent="0.2">
      <c r="A73" s="40" t="s">
        <v>1594</v>
      </c>
      <c r="B73" s="47" t="s">
        <v>638</v>
      </c>
      <c r="C73" s="28" t="s">
        <v>60</v>
      </c>
      <c r="D73" s="431"/>
      <c r="E73" s="285">
        <f>Таблица!E317</f>
        <v>34921.9</v>
      </c>
    </row>
    <row r="74" spans="1:5" ht="31.5" x14ac:dyDescent="0.2">
      <c r="A74" s="40" t="s">
        <v>1595</v>
      </c>
      <c r="B74" s="47" t="s">
        <v>638</v>
      </c>
      <c r="C74" s="28" t="s">
        <v>61</v>
      </c>
      <c r="D74" s="431"/>
      <c r="E74" s="285">
        <f>Таблица!E318</f>
        <v>35465.300000000003</v>
      </c>
    </row>
    <row r="75" spans="1:5" ht="31.5" x14ac:dyDescent="0.2">
      <c r="A75" s="40" t="s">
        <v>1596</v>
      </c>
      <c r="B75" s="47" t="s">
        <v>638</v>
      </c>
      <c r="C75" s="28" t="s">
        <v>62</v>
      </c>
      <c r="D75" s="431"/>
      <c r="E75" s="285">
        <f>Таблица!E319</f>
        <v>35607</v>
      </c>
    </row>
    <row r="76" spans="1:5" ht="32.25" thickBot="1" x14ac:dyDescent="0.25">
      <c r="A76" s="52" t="s">
        <v>1597</v>
      </c>
      <c r="B76" s="72" t="s">
        <v>638</v>
      </c>
      <c r="C76" s="35" t="s">
        <v>63</v>
      </c>
      <c r="D76" s="432"/>
      <c r="E76" s="286">
        <f>Таблица!E320</f>
        <v>36297.300000000003</v>
      </c>
    </row>
    <row r="77" spans="1:5" ht="31.5" x14ac:dyDescent="0.2">
      <c r="A77" s="43" t="s">
        <v>1598</v>
      </c>
      <c r="B77" s="45" t="s">
        <v>637</v>
      </c>
      <c r="C77" s="20" t="s">
        <v>64</v>
      </c>
      <c r="D77" s="430"/>
      <c r="E77" s="284">
        <f>Таблица!E321</f>
        <v>65643.5</v>
      </c>
    </row>
    <row r="78" spans="1:5" ht="31.5" x14ac:dyDescent="0.2">
      <c r="A78" s="40" t="s">
        <v>1599</v>
      </c>
      <c r="B78" s="47" t="s">
        <v>637</v>
      </c>
      <c r="C78" s="28" t="s">
        <v>65</v>
      </c>
      <c r="D78" s="431"/>
      <c r="E78" s="285">
        <f>Таблица!E322</f>
        <v>67011.100000000006</v>
      </c>
    </row>
    <row r="79" spans="1:5" ht="31.5" x14ac:dyDescent="0.2">
      <c r="A79" s="40" t="s">
        <v>1600</v>
      </c>
      <c r="B79" s="47" t="s">
        <v>637</v>
      </c>
      <c r="C79" s="28" t="s">
        <v>66</v>
      </c>
      <c r="D79" s="431"/>
      <c r="E79" s="285">
        <f>Таблица!E323</f>
        <v>68097.900000000009</v>
      </c>
    </row>
    <row r="80" spans="1:5" ht="31.5" x14ac:dyDescent="0.2">
      <c r="A80" s="40" t="s">
        <v>1601</v>
      </c>
      <c r="B80" s="47" t="s">
        <v>637</v>
      </c>
      <c r="C80" s="28" t="s">
        <v>67</v>
      </c>
      <c r="D80" s="431"/>
      <c r="E80" s="285">
        <f>Таблица!E324</f>
        <v>68381.3</v>
      </c>
    </row>
    <row r="81" spans="1:5" ht="32.25" thickBot="1" x14ac:dyDescent="0.25">
      <c r="A81" s="44" t="s">
        <v>1602</v>
      </c>
      <c r="B81" s="48" t="s">
        <v>637</v>
      </c>
      <c r="C81" s="33" t="s">
        <v>68</v>
      </c>
      <c r="D81" s="433"/>
      <c r="E81" s="287">
        <f>Таблица!E325</f>
        <v>69761.900000000009</v>
      </c>
    </row>
    <row r="82" spans="1:5" ht="16.5" thickBot="1" x14ac:dyDescent="0.25">
      <c r="A82" s="440" t="s">
        <v>146</v>
      </c>
      <c r="B82" s="441"/>
      <c r="C82" s="441"/>
      <c r="D82" s="441"/>
      <c r="E82" s="442"/>
    </row>
    <row r="83" spans="1:5" ht="16.5" customHeight="1" thickBot="1" x14ac:dyDescent="0.25">
      <c r="A83" s="71" t="s">
        <v>0</v>
      </c>
      <c r="B83" s="245" t="s">
        <v>1</v>
      </c>
      <c r="C83" s="246" t="s">
        <v>1514</v>
      </c>
      <c r="D83" s="246" t="s">
        <v>2</v>
      </c>
      <c r="E83" s="288" t="s">
        <v>1515</v>
      </c>
    </row>
    <row r="84" spans="1:5" ht="18" customHeight="1" x14ac:dyDescent="0.2">
      <c r="A84" s="14" t="s">
        <v>478</v>
      </c>
      <c r="B84" s="21" t="s">
        <v>639</v>
      </c>
      <c r="C84" s="19" t="s">
        <v>148</v>
      </c>
      <c r="D84" s="434"/>
      <c r="E84" s="284">
        <f>Таблица!E326</f>
        <v>29534.7</v>
      </c>
    </row>
    <row r="85" spans="1:5" ht="18" customHeight="1" x14ac:dyDescent="0.2">
      <c r="A85" s="23" t="s">
        <v>479</v>
      </c>
      <c r="B85" s="60" t="s">
        <v>639</v>
      </c>
      <c r="C85" s="61" t="s">
        <v>149</v>
      </c>
      <c r="D85" s="435"/>
      <c r="E85" s="285">
        <f>Таблица!E327</f>
        <v>30902.3</v>
      </c>
    </row>
    <row r="86" spans="1:5" ht="18" customHeight="1" x14ac:dyDescent="0.2">
      <c r="A86" s="23" t="s">
        <v>480</v>
      </c>
      <c r="B86" s="60" t="s">
        <v>639</v>
      </c>
      <c r="C86" s="61" t="s">
        <v>150</v>
      </c>
      <c r="D86" s="435"/>
      <c r="E86" s="285">
        <f>Таблица!E328</f>
        <v>31989.100000000002</v>
      </c>
    </row>
    <row r="87" spans="1:5" ht="18" customHeight="1" x14ac:dyDescent="0.2">
      <c r="A87" s="23" t="s">
        <v>481</v>
      </c>
      <c r="B87" s="60" t="s">
        <v>639</v>
      </c>
      <c r="C87" s="61" t="s">
        <v>151</v>
      </c>
      <c r="D87" s="435"/>
      <c r="E87" s="285">
        <f>Таблица!E329</f>
        <v>32272.5</v>
      </c>
    </row>
    <row r="88" spans="1:5" ht="18" customHeight="1" thickBot="1" x14ac:dyDescent="0.25">
      <c r="A88" s="29" t="s">
        <v>482</v>
      </c>
      <c r="B88" s="62" t="s">
        <v>639</v>
      </c>
      <c r="C88" s="63" t="s">
        <v>152</v>
      </c>
      <c r="D88" s="443"/>
      <c r="E88" s="287">
        <f>Таблица!E330</f>
        <v>33653.1</v>
      </c>
    </row>
    <row r="89" spans="1:5" ht="18" customHeight="1" x14ac:dyDescent="0.2">
      <c r="A89" s="14" t="s">
        <v>483</v>
      </c>
      <c r="B89" s="21" t="s">
        <v>640</v>
      </c>
      <c r="C89" s="19" t="s">
        <v>156</v>
      </c>
      <c r="D89" s="434"/>
      <c r="E89" s="284">
        <f>Таблица!E331</f>
        <v>42238.3</v>
      </c>
    </row>
    <row r="90" spans="1:5" ht="18" customHeight="1" x14ac:dyDescent="0.2">
      <c r="A90" s="23" t="s">
        <v>484</v>
      </c>
      <c r="B90" s="60" t="s">
        <v>640</v>
      </c>
      <c r="C90" s="61" t="s">
        <v>152</v>
      </c>
      <c r="D90" s="435"/>
      <c r="E90" s="285">
        <f>Таблица!E332</f>
        <v>44289.700000000004</v>
      </c>
    </row>
    <row r="91" spans="1:5" ht="18" customHeight="1" x14ac:dyDescent="0.2">
      <c r="A91" s="23" t="s">
        <v>485</v>
      </c>
      <c r="B91" s="60" t="s">
        <v>640</v>
      </c>
      <c r="C91" s="61" t="s">
        <v>157</v>
      </c>
      <c r="D91" s="435"/>
      <c r="E91" s="285">
        <f>Таблица!E333</f>
        <v>45919.9</v>
      </c>
    </row>
    <row r="92" spans="1:5" ht="18" customHeight="1" x14ac:dyDescent="0.2">
      <c r="A92" s="23" t="s">
        <v>486</v>
      </c>
      <c r="B92" s="60" t="s">
        <v>640</v>
      </c>
      <c r="C92" s="61" t="s">
        <v>158</v>
      </c>
      <c r="D92" s="435"/>
      <c r="E92" s="285">
        <f>Таблица!E334</f>
        <v>46345</v>
      </c>
    </row>
    <row r="93" spans="1:5" ht="18" customHeight="1" thickBot="1" x14ac:dyDescent="0.25">
      <c r="A93" s="29" t="s">
        <v>487</v>
      </c>
      <c r="B93" s="62" t="s">
        <v>640</v>
      </c>
      <c r="C93" s="63" t="s">
        <v>159</v>
      </c>
      <c r="D93" s="443"/>
      <c r="E93" s="287">
        <f>Таблица!E335</f>
        <v>48415.9</v>
      </c>
    </row>
    <row r="94" spans="1:5" ht="18" customHeight="1" x14ac:dyDescent="0.2">
      <c r="A94" s="14" t="s">
        <v>488</v>
      </c>
      <c r="B94" s="21" t="s">
        <v>641</v>
      </c>
      <c r="C94" s="19" t="s">
        <v>160</v>
      </c>
      <c r="D94" s="434"/>
      <c r="E94" s="284">
        <f>Таблица!E336</f>
        <v>52258.700000000004</v>
      </c>
    </row>
    <row r="95" spans="1:5" ht="18" customHeight="1" x14ac:dyDescent="0.2">
      <c r="A95" s="23" t="s">
        <v>489</v>
      </c>
      <c r="B95" s="60" t="s">
        <v>641</v>
      </c>
      <c r="C95" s="61" t="s">
        <v>161</v>
      </c>
      <c r="D95" s="435"/>
      <c r="E95" s="285">
        <f>Таблица!E337</f>
        <v>54993.9</v>
      </c>
    </row>
    <row r="96" spans="1:5" ht="18" customHeight="1" x14ac:dyDescent="0.2">
      <c r="A96" s="23" t="s">
        <v>490</v>
      </c>
      <c r="B96" s="60" t="s">
        <v>641</v>
      </c>
      <c r="C96" s="61" t="s">
        <v>162</v>
      </c>
      <c r="D96" s="435"/>
      <c r="E96" s="285">
        <f>Таблица!E338</f>
        <v>57167.5</v>
      </c>
    </row>
    <row r="97" spans="1:15" ht="18" customHeight="1" x14ac:dyDescent="0.2">
      <c r="A97" s="23" t="s">
        <v>491</v>
      </c>
      <c r="B97" s="60" t="s">
        <v>641</v>
      </c>
      <c r="C97" s="61" t="s">
        <v>163</v>
      </c>
      <c r="D97" s="435"/>
      <c r="E97" s="285">
        <f>Таблица!E339</f>
        <v>57734.3</v>
      </c>
    </row>
    <row r="98" spans="1:15" ht="18" customHeight="1" thickBot="1" x14ac:dyDescent="0.25">
      <c r="A98" s="29" t="s">
        <v>492</v>
      </c>
      <c r="B98" s="62" t="s">
        <v>641</v>
      </c>
      <c r="C98" s="63" t="s">
        <v>164</v>
      </c>
      <c r="D98" s="443"/>
      <c r="E98" s="287">
        <f>Таблица!E340</f>
        <v>60495.5</v>
      </c>
    </row>
    <row r="99" spans="1:15" ht="18" customHeight="1" x14ac:dyDescent="0.2">
      <c r="A99" s="14" t="s">
        <v>493</v>
      </c>
      <c r="B99" s="21" t="s">
        <v>642</v>
      </c>
      <c r="C99" s="19" t="s">
        <v>165</v>
      </c>
      <c r="D99" s="434"/>
      <c r="E99" s="284">
        <f>Таблица!E341</f>
        <v>75240.100000000006</v>
      </c>
    </row>
    <row r="100" spans="1:15" ht="18" customHeight="1" x14ac:dyDescent="0.2">
      <c r="A100" s="23" t="s">
        <v>494</v>
      </c>
      <c r="B100" s="60" t="s">
        <v>642</v>
      </c>
      <c r="C100" s="61" t="s">
        <v>164</v>
      </c>
      <c r="D100" s="435"/>
      <c r="E100" s="285">
        <f>Таблица!E342</f>
        <v>79342.900000000009</v>
      </c>
    </row>
    <row r="101" spans="1:15" ht="18" customHeight="1" x14ac:dyDescent="0.2">
      <c r="A101" s="23" t="s">
        <v>495</v>
      </c>
      <c r="B101" s="60" t="s">
        <v>642</v>
      </c>
      <c r="C101" s="61" t="s">
        <v>166</v>
      </c>
      <c r="D101" s="435"/>
      <c r="E101" s="285">
        <f>Таблица!E343</f>
        <v>82603.3</v>
      </c>
    </row>
    <row r="102" spans="1:15" ht="18" customHeight="1" x14ac:dyDescent="0.2">
      <c r="A102" s="23" t="s">
        <v>496</v>
      </c>
      <c r="B102" s="60" t="s">
        <v>642</v>
      </c>
      <c r="C102" s="61" t="s">
        <v>167</v>
      </c>
      <c r="D102" s="435"/>
      <c r="E102" s="285">
        <f>Таблица!E344</f>
        <v>83453.5</v>
      </c>
    </row>
    <row r="103" spans="1:15" ht="18" customHeight="1" thickBot="1" x14ac:dyDescent="0.25">
      <c r="A103" s="29" t="s">
        <v>497</v>
      </c>
      <c r="B103" s="62" t="s">
        <v>642</v>
      </c>
      <c r="C103" s="63" t="s">
        <v>168</v>
      </c>
      <c r="D103" s="443"/>
      <c r="E103" s="287">
        <f>Таблица!E345</f>
        <v>87595.3</v>
      </c>
    </row>
    <row r="104" spans="1:15" ht="16.5" thickBot="1" x14ac:dyDescent="0.25">
      <c r="A104" s="437" t="s">
        <v>128</v>
      </c>
      <c r="B104" s="438"/>
      <c r="C104" s="438"/>
      <c r="D104" s="438"/>
      <c r="E104" s="439"/>
    </row>
    <row r="105" spans="1:15" ht="21" customHeight="1" x14ac:dyDescent="0.2">
      <c r="A105" s="43" t="s">
        <v>498</v>
      </c>
      <c r="B105" s="21" t="s">
        <v>643</v>
      </c>
      <c r="C105" s="19" t="s">
        <v>130</v>
      </c>
      <c r="D105" s="434"/>
      <c r="E105" s="284">
        <f>Таблица!E346</f>
        <v>26400.400000000001</v>
      </c>
      <c r="F105" s="247"/>
      <c r="G105" s="248"/>
      <c r="H105" s="248"/>
      <c r="I105" s="248"/>
      <c r="J105" s="248"/>
    </row>
    <row r="106" spans="1:15" ht="21" customHeight="1" x14ac:dyDescent="0.2">
      <c r="A106" s="40" t="s">
        <v>499</v>
      </c>
      <c r="B106" s="60" t="s">
        <v>643</v>
      </c>
      <c r="C106" s="61" t="s">
        <v>131</v>
      </c>
      <c r="D106" s="435"/>
      <c r="E106" s="285">
        <f>Таблица!E347</f>
        <v>27778.400000000001</v>
      </c>
      <c r="F106" s="247"/>
      <c r="G106" s="248"/>
      <c r="H106" s="248"/>
      <c r="I106" s="248"/>
      <c r="J106" s="248"/>
    </row>
    <row r="107" spans="1:15" ht="21" customHeight="1" x14ac:dyDescent="0.2">
      <c r="A107" s="40" t="s">
        <v>500</v>
      </c>
      <c r="B107" s="60" t="s">
        <v>643</v>
      </c>
      <c r="C107" s="61" t="s">
        <v>132</v>
      </c>
      <c r="D107" s="435"/>
      <c r="E107" s="285">
        <f>Таблица!E348</f>
        <v>29143.4</v>
      </c>
      <c r="F107" s="247"/>
      <c r="G107" s="248"/>
      <c r="H107" s="248"/>
      <c r="I107" s="248"/>
      <c r="J107" s="248"/>
    </row>
    <row r="108" spans="1:15" ht="21" customHeight="1" x14ac:dyDescent="0.2">
      <c r="A108" s="40" t="s">
        <v>501</v>
      </c>
      <c r="B108" s="60" t="s">
        <v>643</v>
      </c>
      <c r="C108" s="61" t="s">
        <v>133</v>
      </c>
      <c r="D108" s="435"/>
      <c r="E108" s="285">
        <f>Таблица!E349</f>
        <v>29755.7</v>
      </c>
      <c r="F108" s="247"/>
      <c r="G108" s="248"/>
      <c r="H108" s="248"/>
      <c r="I108" s="248"/>
      <c r="J108" s="248"/>
    </row>
    <row r="109" spans="1:15" s="229" customFormat="1" ht="21" customHeight="1" thickBot="1" x14ac:dyDescent="0.25">
      <c r="A109" s="52" t="s">
        <v>502</v>
      </c>
      <c r="B109" s="69" t="s">
        <v>643</v>
      </c>
      <c r="C109" s="70" t="s">
        <v>134</v>
      </c>
      <c r="D109" s="436"/>
      <c r="E109" s="286">
        <f>Таблица!E350</f>
        <v>31170.100000000002</v>
      </c>
      <c r="F109" s="247"/>
      <c r="G109" s="248"/>
      <c r="H109" s="248"/>
      <c r="I109" s="248"/>
      <c r="J109" s="248"/>
    </row>
    <row r="110" spans="1:15" s="229" customFormat="1" ht="21" customHeight="1" x14ac:dyDescent="0.2">
      <c r="A110" s="43" t="s">
        <v>503</v>
      </c>
      <c r="B110" s="21" t="s">
        <v>644</v>
      </c>
      <c r="C110" s="19" t="s">
        <v>137</v>
      </c>
      <c r="D110" s="434"/>
      <c r="E110" s="284">
        <f>Таблица!E351</f>
        <v>47022.3</v>
      </c>
      <c r="F110" s="247"/>
      <c r="G110" s="248"/>
      <c r="H110" s="248"/>
      <c r="I110" s="248"/>
      <c r="J110" s="248"/>
    </row>
    <row r="111" spans="1:15" s="229" customFormat="1" ht="21" customHeight="1" x14ac:dyDescent="0.2">
      <c r="A111" s="40" t="s">
        <v>504</v>
      </c>
      <c r="B111" s="60" t="s">
        <v>644</v>
      </c>
      <c r="C111" s="61" t="s">
        <v>138</v>
      </c>
      <c r="D111" s="435"/>
      <c r="E111" s="285">
        <f>Таблица!E352</f>
        <v>49778.3</v>
      </c>
      <c r="F111" s="247"/>
      <c r="G111" s="248"/>
      <c r="H111" s="248"/>
      <c r="I111" s="248"/>
      <c r="J111" s="248"/>
      <c r="O111" s="249"/>
    </row>
    <row r="112" spans="1:15" s="229" customFormat="1" ht="21" customHeight="1" x14ac:dyDescent="0.2">
      <c r="A112" s="40" t="s">
        <v>505</v>
      </c>
      <c r="B112" s="60" t="s">
        <v>644</v>
      </c>
      <c r="C112" s="61" t="s">
        <v>139</v>
      </c>
      <c r="D112" s="435"/>
      <c r="E112" s="285">
        <f>Таблица!E353</f>
        <v>52508.3</v>
      </c>
      <c r="F112" s="247"/>
      <c r="G112" s="248"/>
      <c r="H112" s="248"/>
      <c r="I112" s="248"/>
      <c r="J112" s="248"/>
    </row>
    <row r="113" spans="1:10" s="229" customFormat="1" ht="21" customHeight="1" x14ac:dyDescent="0.2">
      <c r="A113" s="40" t="s">
        <v>506</v>
      </c>
      <c r="B113" s="60" t="s">
        <v>644</v>
      </c>
      <c r="C113" s="61" t="s">
        <v>140</v>
      </c>
      <c r="D113" s="435"/>
      <c r="E113" s="285">
        <f>Таблица!E354</f>
        <v>53732.9</v>
      </c>
      <c r="F113" s="247"/>
      <c r="G113" s="248"/>
      <c r="H113" s="248"/>
      <c r="I113" s="248"/>
      <c r="J113" s="248"/>
    </row>
    <row r="114" spans="1:10" s="229" customFormat="1" ht="21" customHeight="1" thickBot="1" x14ac:dyDescent="0.25">
      <c r="A114" s="52" t="s">
        <v>507</v>
      </c>
      <c r="B114" s="69" t="s">
        <v>644</v>
      </c>
      <c r="C114" s="70" t="s">
        <v>141</v>
      </c>
      <c r="D114" s="436"/>
      <c r="E114" s="286">
        <f>Таблица!E355</f>
        <v>56561.700000000004</v>
      </c>
      <c r="F114" s="247"/>
      <c r="G114" s="248"/>
      <c r="H114" s="248"/>
      <c r="I114" s="248"/>
      <c r="J114" s="248"/>
    </row>
    <row r="115" spans="1:10" s="229" customFormat="1" ht="21" customHeight="1" x14ac:dyDescent="0.2">
      <c r="A115" s="43" t="s">
        <v>508</v>
      </c>
      <c r="B115" s="21" t="s">
        <v>645</v>
      </c>
      <c r="C115" s="19" t="s">
        <v>142</v>
      </c>
      <c r="D115" s="434"/>
      <c r="E115" s="284">
        <f>Таблица!E356</f>
        <v>67644.2</v>
      </c>
      <c r="F115" s="247"/>
      <c r="G115" s="248"/>
      <c r="H115" s="248"/>
      <c r="I115" s="248"/>
      <c r="J115" s="248"/>
    </row>
    <row r="116" spans="1:10" s="229" customFormat="1" ht="21" customHeight="1" x14ac:dyDescent="0.2">
      <c r="A116" s="40" t="s">
        <v>509</v>
      </c>
      <c r="B116" s="60" t="s">
        <v>645</v>
      </c>
      <c r="C116" s="61" t="s">
        <v>141</v>
      </c>
      <c r="D116" s="435"/>
      <c r="E116" s="285">
        <f>Таблица!E357</f>
        <v>71778.2</v>
      </c>
      <c r="F116" s="247"/>
      <c r="G116" s="248"/>
      <c r="H116" s="248"/>
      <c r="I116" s="248"/>
      <c r="J116" s="248"/>
    </row>
    <row r="117" spans="1:10" ht="21" customHeight="1" x14ac:dyDescent="0.2">
      <c r="A117" s="40" t="s">
        <v>510</v>
      </c>
      <c r="B117" s="60" t="s">
        <v>645</v>
      </c>
      <c r="C117" s="61" t="s">
        <v>143</v>
      </c>
      <c r="D117" s="435"/>
      <c r="E117" s="285">
        <f>Таблица!E358</f>
        <v>75873.2</v>
      </c>
      <c r="F117" s="247"/>
      <c r="G117" s="248"/>
      <c r="H117" s="248"/>
      <c r="I117" s="248"/>
      <c r="J117" s="248"/>
    </row>
    <row r="118" spans="1:10" ht="21" customHeight="1" x14ac:dyDescent="0.2">
      <c r="A118" s="40" t="s">
        <v>511</v>
      </c>
      <c r="B118" s="60" t="s">
        <v>645</v>
      </c>
      <c r="C118" s="61" t="s">
        <v>144</v>
      </c>
      <c r="D118" s="435"/>
      <c r="E118" s="285">
        <f>Таблица!E359</f>
        <v>77710.100000000006</v>
      </c>
      <c r="F118" s="247"/>
      <c r="G118" s="248"/>
      <c r="H118" s="248"/>
      <c r="I118" s="248"/>
      <c r="J118" s="248"/>
    </row>
    <row r="119" spans="1:10" ht="21" customHeight="1" thickBot="1" x14ac:dyDescent="0.25">
      <c r="A119" s="52" t="s">
        <v>512</v>
      </c>
      <c r="B119" s="69" t="s">
        <v>645</v>
      </c>
      <c r="C119" s="70" t="s">
        <v>145</v>
      </c>
      <c r="D119" s="436"/>
      <c r="E119" s="286">
        <f>Таблица!E360</f>
        <v>81953.3</v>
      </c>
    </row>
    <row r="120" spans="1:10" ht="47.25" x14ac:dyDescent="0.2">
      <c r="A120" s="36" t="s">
        <v>513</v>
      </c>
      <c r="B120" s="45" t="s">
        <v>646</v>
      </c>
      <c r="C120" s="19" t="s">
        <v>130</v>
      </c>
      <c r="D120" s="430"/>
      <c r="E120" s="284">
        <f>Таблица!E361</f>
        <v>20621.900000000001</v>
      </c>
    </row>
    <row r="121" spans="1:10" ht="47.25" x14ac:dyDescent="0.2">
      <c r="A121" s="41" t="s">
        <v>514</v>
      </c>
      <c r="B121" s="47" t="s">
        <v>646</v>
      </c>
      <c r="C121" s="61" t="s">
        <v>131</v>
      </c>
      <c r="D121" s="431"/>
      <c r="E121" s="285">
        <f>Таблица!E362</f>
        <v>21999.9</v>
      </c>
    </row>
    <row r="122" spans="1:10" ht="47.25" x14ac:dyDescent="0.2">
      <c r="A122" s="41" t="s">
        <v>515</v>
      </c>
      <c r="B122" s="47" t="s">
        <v>646</v>
      </c>
      <c r="C122" s="61" t="s">
        <v>132</v>
      </c>
      <c r="D122" s="431"/>
      <c r="E122" s="285">
        <f>Таблица!E363</f>
        <v>23364.9</v>
      </c>
    </row>
    <row r="123" spans="1:10" ht="47.25" x14ac:dyDescent="0.2">
      <c r="A123" s="41" t="s">
        <v>516</v>
      </c>
      <c r="B123" s="47" t="s">
        <v>646</v>
      </c>
      <c r="C123" s="61" t="s">
        <v>133</v>
      </c>
      <c r="D123" s="431"/>
      <c r="E123" s="285">
        <f>Таблица!E364</f>
        <v>23977.200000000001</v>
      </c>
    </row>
    <row r="124" spans="1:10" ht="48" thickBot="1" x14ac:dyDescent="0.25">
      <c r="A124" s="42" t="s">
        <v>517</v>
      </c>
      <c r="B124" s="48" t="s">
        <v>646</v>
      </c>
      <c r="C124" s="63" t="s">
        <v>134</v>
      </c>
      <c r="D124" s="433"/>
      <c r="E124" s="287">
        <f>Таблица!E365</f>
        <v>25391.600000000002</v>
      </c>
    </row>
    <row r="125" spans="1:10" ht="15.75" x14ac:dyDescent="0.2">
      <c r="A125" s="279" t="s">
        <v>351</v>
      </c>
      <c r="B125" s="280"/>
      <c r="C125" s="8"/>
      <c r="D125" s="281"/>
      <c r="E125" s="289"/>
    </row>
    <row r="126" spans="1:10" ht="15.75" x14ac:dyDescent="0.2">
      <c r="A126" s="8"/>
      <c r="B126" s="280"/>
      <c r="C126" s="8"/>
      <c r="D126" s="281"/>
      <c r="E126" s="289"/>
    </row>
    <row r="127" spans="1:10" ht="15.75" x14ac:dyDescent="0.2">
      <c r="A127" s="8"/>
      <c r="B127" s="280"/>
      <c r="C127" s="8"/>
      <c r="D127" s="281"/>
      <c r="E127" s="289"/>
    </row>
    <row r="128" spans="1:10" ht="15.75" x14ac:dyDescent="0.2">
      <c r="A128" s="8"/>
      <c r="B128" s="280"/>
      <c r="C128" s="8"/>
      <c r="D128" s="281"/>
      <c r="E128" s="289"/>
    </row>
    <row r="129" spans="1:5" ht="15.75" x14ac:dyDescent="0.2">
      <c r="A129" s="8"/>
      <c r="B129" s="280"/>
      <c r="C129" s="8"/>
      <c r="D129" s="281"/>
      <c r="E129" s="289"/>
    </row>
    <row r="130" spans="1:5" ht="15.75" x14ac:dyDescent="0.2">
      <c r="A130" s="8"/>
      <c r="B130" s="280"/>
      <c r="C130" s="8"/>
      <c r="D130" s="281"/>
      <c r="E130" s="289"/>
    </row>
    <row r="131" spans="1:5" ht="15.75" x14ac:dyDescent="0.2">
      <c r="A131" s="8"/>
      <c r="B131" s="280"/>
      <c r="C131" s="8"/>
      <c r="D131" s="281"/>
      <c r="E131" s="289"/>
    </row>
    <row r="132" spans="1:5" ht="15.75" x14ac:dyDescent="0.2">
      <c r="A132" s="8"/>
      <c r="B132" s="280"/>
      <c r="C132" s="8"/>
      <c r="D132" s="281"/>
      <c r="E132" s="289"/>
    </row>
    <row r="133" spans="1:5" ht="15.75" x14ac:dyDescent="0.2">
      <c r="A133" s="8"/>
      <c r="B133" s="280"/>
      <c r="C133" s="8"/>
      <c r="D133" s="281"/>
      <c r="E133" s="289"/>
    </row>
    <row r="134" spans="1:5" ht="15.75" x14ac:dyDescent="0.2">
      <c r="A134" s="8"/>
      <c r="B134" s="280"/>
      <c r="C134" s="8"/>
      <c r="D134" s="281"/>
      <c r="E134" s="289"/>
    </row>
    <row r="135" spans="1:5" ht="15.75" x14ac:dyDescent="0.2">
      <c r="A135" s="8"/>
      <c r="B135" s="280"/>
      <c r="C135" s="8"/>
      <c r="D135" s="281"/>
      <c r="E135" s="289"/>
    </row>
    <row r="136" spans="1:5" ht="15.75" x14ac:dyDescent="0.2">
      <c r="A136" s="8"/>
      <c r="B136" s="280"/>
      <c r="C136" s="8"/>
      <c r="D136" s="281"/>
      <c r="E136" s="289"/>
    </row>
    <row r="137" spans="1:5" ht="15.75" x14ac:dyDescent="0.2">
      <c r="A137" s="8"/>
      <c r="B137" s="280"/>
      <c r="C137" s="8"/>
      <c r="D137" s="281"/>
      <c r="E137" s="289"/>
    </row>
    <row r="138" spans="1:5" ht="15.75" x14ac:dyDescent="0.2">
      <c r="A138" s="8"/>
      <c r="B138" s="280"/>
      <c r="C138" s="8"/>
      <c r="D138" s="281"/>
      <c r="E138" s="289"/>
    </row>
    <row r="139" spans="1:5" ht="15.75" x14ac:dyDescent="0.2">
      <c r="A139" s="8"/>
      <c r="B139" s="280"/>
      <c r="C139" s="8"/>
      <c r="D139" s="281"/>
      <c r="E139" s="289"/>
    </row>
    <row r="140" spans="1:5" ht="15.75" x14ac:dyDescent="0.2">
      <c r="A140" s="8"/>
      <c r="B140" s="280"/>
      <c r="C140" s="8"/>
      <c r="D140" s="281"/>
      <c r="E140" s="289"/>
    </row>
    <row r="141" spans="1:5" ht="15.75" x14ac:dyDescent="0.2">
      <c r="A141" s="8"/>
      <c r="B141" s="280"/>
      <c r="C141" s="8"/>
      <c r="D141" s="281"/>
      <c r="E141" s="289"/>
    </row>
    <row r="142" spans="1:5" ht="15.75" x14ac:dyDescent="0.2">
      <c r="A142" s="8"/>
      <c r="B142" s="280"/>
      <c r="C142" s="8"/>
      <c r="D142" s="281"/>
      <c r="E142" s="289"/>
    </row>
    <row r="143" spans="1:5" ht="15.75" x14ac:dyDescent="0.2">
      <c r="A143" s="8"/>
      <c r="B143" s="280"/>
      <c r="C143" s="8"/>
      <c r="D143" s="281"/>
      <c r="E143" s="289"/>
    </row>
    <row r="144" spans="1:5" ht="15.75" x14ac:dyDescent="0.2">
      <c r="A144" s="8"/>
      <c r="B144" s="280"/>
      <c r="C144" s="8"/>
      <c r="D144" s="281"/>
      <c r="E144" s="289"/>
    </row>
    <row r="145" spans="1:5" ht="15.75" x14ac:dyDescent="0.2">
      <c r="A145" s="8"/>
      <c r="B145" s="280"/>
      <c r="C145" s="8"/>
      <c r="D145" s="281"/>
      <c r="E145" s="289"/>
    </row>
    <row r="146" spans="1:5" ht="15.75" x14ac:dyDescent="0.2">
      <c r="A146" s="8"/>
      <c r="B146" s="280"/>
      <c r="C146" s="8"/>
      <c r="D146" s="281"/>
      <c r="E146" s="289"/>
    </row>
    <row r="147" spans="1:5" ht="15.75" x14ac:dyDescent="0.2">
      <c r="A147" s="235"/>
      <c r="B147" s="234"/>
      <c r="C147" s="235"/>
      <c r="D147" s="236"/>
      <c r="E147" s="282"/>
    </row>
    <row r="148" spans="1:5" ht="15.75" x14ac:dyDescent="0.2">
      <c r="A148" s="235"/>
      <c r="B148" s="234"/>
      <c r="C148" s="235"/>
      <c r="D148" s="236"/>
      <c r="E148" s="282"/>
    </row>
    <row r="149" spans="1:5" ht="15.75" x14ac:dyDescent="0.2">
      <c r="A149" s="235"/>
      <c r="B149" s="234"/>
      <c r="C149" s="235"/>
      <c r="D149" s="236"/>
      <c r="E149" s="282"/>
    </row>
    <row r="150" spans="1:5" ht="15.75" x14ac:dyDescent="0.2">
      <c r="A150" s="235"/>
      <c r="B150" s="234"/>
      <c r="C150" s="235"/>
      <c r="D150" s="236"/>
      <c r="E150" s="282"/>
    </row>
    <row r="151" spans="1:5" ht="15.75" x14ac:dyDescent="0.2">
      <c r="A151" s="235"/>
      <c r="B151" s="234"/>
      <c r="C151" s="235"/>
      <c r="D151" s="236"/>
      <c r="E151" s="282"/>
    </row>
    <row r="152" spans="1:5" ht="15.75" x14ac:dyDescent="0.2">
      <c r="A152" s="235"/>
      <c r="B152" s="234"/>
      <c r="C152" s="235"/>
      <c r="D152" s="236"/>
      <c r="E152" s="282"/>
    </row>
    <row r="153" spans="1:5" ht="15.75" x14ac:dyDescent="0.2">
      <c r="A153" s="235"/>
      <c r="B153" s="234"/>
      <c r="C153" s="235"/>
      <c r="D153" s="236"/>
      <c r="E153" s="282"/>
    </row>
    <row r="154" spans="1:5" ht="15.75" x14ac:dyDescent="0.2">
      <c r="A154" s="235"/>
      <c r="B154" s="234"/>
      <c r="C154" s="235"/>
      <c r="D154" s="236"/>
      <c r="E154" s="282"/>
    </row>
    <row r="155" spans="1:5" ht="15.75" x14ac:dyDescent="0.2">
      <c r="A155" s="235"/>
      <c r="B155" s="234"/>
      <c r="C155" s="235"/>
      <c r="D155" s="236"/>
      <c r="E155" s="282"/>
    </row>
    <row r="156" spans="1:5" ht="15.75" x14ac:dyDescent="0.2">
      <c r="A156" s="235"/>
      <c r="B156" s="234"/>
      <c r="C156" s="235"/>
      <c r="D156" s="236"/>
      <c r="E156" s="282"/>
    </row>
    <row r="157" spans="1:5" ht="15.75" x14ac:dyDescent="0.2">
      <c r="A157" s="235"/>
      <c r="B157" s="234"/>
      <c r="C157" s="235"/>
      <c r="D157" s="236"/>
      <c r="E157" s="282"/>
    </row>
    <row r="158" spans="1:5" ht="15.75" x14ac:dyDescent="0.2">
      <c r="A158" s="235"/>
      <c r="B158" s="234"/>
      <c r="C158" s="235"/>
      <c r="D158" s="236"/>
      <c r="E158" s="282"/>
    </row>
    <row r="159" spans="1:5" ht="15.75" x14ac:dyDescent="0.2">
      <c r="A159" s="235"/>
      <c r="B159" s="234"/>
      <c r="C159" s="235"/>
      <c r="D159" s="236"/>
      <c r="E159" s="282"/>
    </row>
    <row r="160" spans="1:5" ht="15.75" x14ac:dyDescent="0.2">
      <c r="A160" s="235"/>
      <c r="B160" s="234"/>
      <c r="C160" s="235"/>
      <c r="D160" s="236"/>
      <c r="E160" s="282"/>
    </row>
    <row r="161" spans="1:5" ht="15.75" x14ac:dyDescent="0.2">
      <c r="A161" s="235"/>
      <c r="B161" s="234"/>
      <c r="C161" s="235"/>
      <c r="D161" s="236"/>
      <c r="E161" s="282"/>
    </row>
    <row r="162" spans="1:5" ht="15.75" x14ac:dyDescent="0.2">
      <c r="A162" s="235"/>
      <c r="B162" s="234"/>
      <c r="C162" s="235"/>
      <c r="D162" s="236"/>
      <c r="E162" s="282"/>
    </row>
    <row r="163" spans="1:5" ht="15.75" x14ac:dyDescent="0.2">
      <c r="A163" s="235"/>
      <c r="B163" s="234"/>
      <c r="C163" s="235"/>
      <c r="D163" s="236"/>
      <c r="E163" s="282"/>
    </row>
    <row r="164" spans="1:5" ht="15.75" x14ac:dyDescent="0.2">
      <c r="A164" s="235"/>
      <c r="B164" s="234"/>
      <c r="C164" s="235"/>
      <c r="D164" s="236"/>
      <c r="E164" s="282"/>
    </row>
    <row r="165" spans="1:5" ht="15.75" x14ac:dyDescent="0.2">
      <c r="A165" s="235"/>
      <c r="B165" s="234"/>
      <c r="C165" s="235"/>
      <c r="D165" s="236"/>
      <c r="E165" s="282"/>
    </row>
    <row r="166" spans="1:5" ht="15.75" x14ac:dyDescent="0.2">
      <c r="A166" s="235"/>
      <c r="B166" s="234"/>
      <c r="C166" s="235"/>
      <c r="D166" s="236"/>
      <c r="E166" s="282"/>
    </row>
    <row r="167" spans="1:5" ht="15.75" x14ac:dyDescent="0.2">
      <c r="A167" s="235"/>
      <c r="B167" s="234"/>
      <c r="C167" s="235"/>
      <c r="D167" s="236"/>
      <c r="E167" s="282"/>
    </row>
    <row r="168" spans="1:5" ht="15.75" x14ac:dyDescent="0.2">
      <c r="A168" s="235"/>
      <c r="B168" s="234"/>
      <c r="C168" s="235"/>
      <c r="D168" s="236"/>
      <c r="E168" s="282"/>
    </row>
    <row r="169" spans="1:5" ht="15.75" x14ac:dyDescent="0.2">
      <c r="A169" s="235"/>
      <c r="B169" s="234"/>
      <c r="C169" s="235"/>
      <c r="D169" s="236"/>
      <c r="E169" s="282"/>
    </row>
    <row r="170" spans="1:5" ht="15.75" x14ac:dyDescent="0.2">
      <c r="A170" s="235"/>
      <c r="B170" s="234"/>
      <c r="C170" s="235"/>
      <c r="D170" s="236"/>
      <c r="E170" s="282"/>
    </row>
    <row r="171" spans="1:5" ht="15.75" x14ac:dyDescent="0.2">
      <c r="A171" s="235"/>
      <c r="B171" s="234"/>
      <c r="C171" s="235"/>
      <c r="D171" s="236"/>
      <c r="E171" s="282"/>
    </row>
    <row r="172" spans="1:5" ht="15.75" x14ac:dyDescent="0.2">
      <c r="A172" s="235"/>
      <c r="B172" s="234"/>
      <c r="C172" s="235"/>
      <c r="D172" s="236"/>
      <c r="E172" s="282"/>
    </row>
    <row r="173" spans="1:5" ht="15.75" x14ac:dyDescent="0.2">
      <c r="A173" s="235"/>
      <c r="B173" s="234"/>
      <c r="C173" s="235"/>
      <c r="D173" s="236"/>
      <c r="E173" s="282"/>
    </row>
    <row r="174" spans="1:5" ht="15.75" x14ac:dyDescent="0.2">
      <c r="A174" s="235"/>
      <c r="B174" s="234"/>
      <c r="C174" s="235"/>
      <c r="D174" s="236"/>
      <c r="E174" s="282"/>
    </row>
    <row r="175" spans="1:5" ht="15.75" x14ac:dyDescent="0.2">
      <c r="A175" s="235"/>
      <c r="B175" s="234"/>
      <c r="C175" s="235"/>
      <c r="D175" s="236"/>
      <c r="E175" s="282"/>
    </row>
    <row r="176" spans="1:5" ht="15.75" x14ac:dyDescent="0.2">
      <c r="A176" s="235"/>
      <c r="B176" s="234"/>
      <c r="C176" s="235"/>
      <c r="D176" s="236"/>
      <c r="E176" s="282"/>
    </row>
    <row r="177" spans="1:5" ht="15.75" x14ac:dyDescent="0.2">
      <c r="A177" s="235"/>
      <c r="B177" s="234"/>
      <c r="C177" s="235"/>
      <c r="D177" s="236"/>
      <c r="E177" s="282"/>
    </row>
    <row r="178" spans="1:5" ht="15.75" x14ac:dyDescent="0.2">
      <c r="A178" s="235"/>
      <c r="B178" s="234"/>
      <c r="C178" s="235"/>
      <c r="D178" s="236"/>
      <c r="E178" s="282"/>
    </row>
    <row r="179" spans="1:5" ht="15.75" x14ac:dyDescent="0.2">
      <c r="A179" s="235"/>
      <c r="B179" s="234"/>
      <c r="C179" s="235"/>
      <c r="D179" s="236"/>
      <c r="E179" s="282"/>
    </row>
    <row r="180" spans="1:5" ht="15.75" x14ac:dyDescent="0.2">
      <c r="A180" s="235"/>
      <c r="B180" s="234"/>
      <c r="C180" s="235"/>
      <c r="D180" s="236"/>
      <c r="E180" s="282"/>
    </row>
    <row r="181" spans="1:5" ht="15.75" x14ac:dyDescent="0.2">
      <c r="A181" s="235"/>
      <c r="B181" s="234"/>
      <c r="C181" s="235"/>
      <c r="D181" s="236"/>
      <c r="E181" s="282"/>
    </row>
    <row r="182" spans="1:5" ht="15.75" x14ac:dyDescent="0.2">
      <c r="A182" s="235"/>
      <c r="B182" s="234"/>
      <c r="C182" s="235"/>
      <c r="D182" s="236"/>
      <c r="E182" s="282"/>
    </row>
    <row r="183" spans="1:5" ht="15.75" x14ac:dyDescent="0.2">
      <c r="A183" s="235"/>
      <c r="B183" s="234"/>
      <c r="C183" s="235"/>
      <c r="D183" s="236"/>
      <c r="E183" s="282"/>
    </row>
    <row r="184" spans="1:5" ht="15.75" x14ac:dyDescent="0.2">
      <c r="A184" s="235"/>
      <c r="B184" s="234"/>
      <c r="C184" s="235"/>
      <c r="D184" s="236"/>
      <c r="E184" s="282"/>
    </row>
    <row r="185" spans="1:5" ht="15.75" x14ac:dyDescent="0.2">
      <c r="A185" s="235"/>
      <c r="B185" s="234"/>
      <c r="C185" s="235"/>
      <c r="D185" s="236"/>
      <c r="E185" s="282"/>
    </row>
    <row r="186" spans="1:5" ht="15.75" x14ac:dyDescent="0.2">
      <c r="A186" s="235"/>
      <c r="B186" s="234"/>
      <c r="C186" s="235"/>
      <c r="D186" s="236"/>
      <c r="E186" s="282"/>
    </row>
    <row r="187" spans="1:5" ht="15.75" x14ac:dyDescent="0.2">
      <c r="A187" s="235"/>
      <c r="B187" s="234"/>
      <c r="C187" s="235"/>
      <c r="D187" s="236"/>
      <c r="E187" s="282"/>
    </row>
    <row r="188" spans="1:5" ht="15.75" x14ac:dyDescent="0.2">
      <c r="A188" s="235"/>
      <c r="B188" s="234"/>
      <c r="C188" s="235"/>
      <c r="D188" s="236"/>
      <c r="E188" s="282"/>
    </row>
    <row r="189" spans="1:5" ht="15.75" x14ac:dyDescent="0.2">
      <c r="A189" s="235"/>
      <c r="B189" s="234"/>
      <c r="C189" s="235"/>
      <c r="D189" s="236"/>
      <c r="E189" s="282"/>
    </row>
    <row r="190" spans="1:5" ht="15.75" x14ac:dyDescent="0.2">
      <c r="A190" s="235"/>
      <c r="B190" s="234"/>
      <c r="C190" s="235"/>
      <c r="D190" s="236"/>
      <c r="E190" s="282"/>
    </row>
    <row r="191" spans="1:5" ht="15.75" x14ac:dyDescent="0.2">
      <c r="A191" s="235"/>
      <c r="B191" s="234"/>
      <c r="C191" s="235"/>
      <c r="D191" s="236"/>
      <c r="E191" s="282"/>
    </row>
    <row r="192" spans="1:5" ht="15.75" x14ac:dyDescent="0.2">
      <c r="A192" s="235"/>
      <c r="B192" s="234"/>
      <c r="C192" s="235"/>
      <c r="D192" s="236"/>
      <c r="E192" s="282"/>
    </row>
    <row r="193" spans="1:5" ht="15.75" x14ac:dyDescent="0.2">
      <c r="A193" s="235"/>
      <c r="B193" s="234"/>
      <c r="C193" s="235"/>
      <c r="D193" s="236"/>
      <c r="E193" s="282"/>
    </row>
    <row r="194" spans="1:5" ht="15.75" x14ac:dyDescent="0.2">
      <c r="A194" s="235"/>
      <c r="B194" s="234"/>
      <c r="C194" s="235"/>
      <c r="D194" s="236"/>
      <c r="E194" s="282"/>
    </row>
    <row r="195" spans="1:5" ht="15.75" x14ac:dyDescent="0.2">
      <c r="A195" s="235"/>
      <c r="B195" s="234"/>
      <c r="C195" s="235"/>
      <c r="D195" s="236"/>
      <c r="E195" s="282"/>
    </row>
    <row r="196" spans="1:5" ht="15.75" x14ac:dyDescent="0.2">
      <c r="A196" s="235"/>
      <c r="B196" s="234"/>
      <c r="C196" s="235"/>
      <c r="D196" s="236"/>
      <c r="E196" s="282"/>
    </row>
    <row r="197" spans="1:5" ht="15.75" x14ac:dyDescent="0.2">
      <c r="A197" s="235"/>
      <c r="B197" s="234"/>
      <c r="C197" s="235"/>
      <c r="D197" s="236"/>
      <c r="E197" s="282"/>
    </row>
    <row r="198" spans="1:5" ht="15.75" x14ac:dyDescent="0.2">
      <c r="A198" s="235"/>
      <c r="B198" s="234"/>
      <c r="C198" s="235"/>
      <c r="D198" s="236"/>
      <c r="E198" s="282"/>
    </row>
    <row r="199" spans="1:5" ht="15.75" x14ac:dyDescent="0.2">
      <c r="A199" s="235"/>
      <c r="B199" s="234"/>
      <c r="C199" s="235"/>
      <c r="D199" s="236"/>
      <c r="E199" s="282"/>
    </row>
    <row r="200" spans="1:5" ht="15.75" x14ac:dyDescent="0.2">
      <c r="A200" s="235"/>
      <c r="B200" s="234"/>
      <c r="C200" s="235"/>
      <c r="D200" s="236"/>
      <c r="E200" s="282"/>
    </row>
    <row r="201" spans="1:5" ht="15.75" x14ac:dyDescent="0.2">
      <c r="A201" s="235"/>
      <c r="B201" s="234"/>
      <c r="C201" s="235"/>
      <c r="D201" s="236"/>
      <c r="E201" s="282"/>
    </row>
    <row r="202" spans="1:5" ht="15.75" x14ac:dyDescent="0.2">
      <c r="A202" s="235"/>
      <c r="B202" s="234"/>
      <c r="C202" s="235"/>
      <c r="D202" s="236"/>
      <c r="E202" s="282"/>
    </row>
    <row r="203" spans="1:5" ht="15.75" x14ac:dyDescent="0.2">
      <c r="A203" s="235"/>
      <c r="B203" s="234"/>
      <c r="C203" s="235"/>
      <c r="D203" s="236"/>
      <c r="E203" s="282"/>
    </row>
    <row r="204" spans="1:5" ht="15.75" x14ac:dyDescent="0.2">
      <c r="A204" s="235"/>
      <c r="B204" s="234"/>
      <c r="C204" s="235"/>
      <c r="D204" s="236"/>
      <c r="E204" s="282"/>
    </row>
    <row r="205" spans="1:5" ht="15.75" x14ac:dyDescent="0.2">
      <c r="A205" s="235"/>
      <c r="B205" s="234"/>
      <c r="C205" s="235"/>
      <c r="D205" s="236"/>
      <c r="E205" s="282"/>
    </row>
    <row r="206" spans="1:5" ht="15.75" x14ac:dyDescent="0.2">
      <c r="A206" s="235"/>
      <c r="B206" s="234"/>
      <c r="C206" s="235"/>
      <c r="D206" s="236"/>
      <c r="E206" s="282"/>
    </row>
    <row r="207" spans="1:5" ht="15.75" x14ac:dyDescent="0.2">
      <c r="A207" s="235"/>
      <c r="B207" s="234"/>
      <c r="C207" s="235"/>
      <c r="D207" s="236"/>
      <c r="E207" s="282"/>
    </row>
    <row r="208" spans="1:5" ht="15.75" x14ac:dyDescent="0.2">
      <c r="A208" s="235"/>
      <c r="B208" s="234"/>
      <c r="C208" s="235"/>
      <c r="D208" s="236"/>
      <c r="E208" s="282"/>
    </row>
  </sheetData>
  <sheetProtection password="E7C5" sheet="1" objects="1" scenarios="1" selectLockedCells="1" selectUnlockedCells="1"/>
  <mergeCells count="28">
    <mergeCell ref="D57:D61"/>
    <mergeCell ref="A9:E9"/>
    <mergeCell ref="D17:D21"/>
    <mergeCell ref="D22:D25"/>
    <mergeCell ref="D26:D29"/>
    <mergeCell ref="D30:D34"/>
    <mergeCell ref="D35:D36"/>
    <mergeCell ref="A15:E15"/>
    <mergeCell ref="A10:E10"/>
    <mergeCell ref="D37:D38"/>
    <mergeCell ref="D39:D41"/>
    <mergeCell ref="D42:D46"/>
    <mergeCell ref="D47:D51"/>
    <mergeCell ref="D52:D56"/>
    <mergeCell ref="D62:D66"/>
    <mergeCell ref="D67:D71"/>
    <mergeCell ref="D72:D76"/>
    <mergeCell ref="D77:D81"/>
    <mergeCell ref="D120:D124"/>
    <mergeCell ref="D110:D114"/>
    <mergeCell ref="D115:D119"/>
    <mergeCell ref="A104:E104"/>
    <mergeCell ref="A82:E82"/>
    <mergeCell ref="D84:D88"/>
    <mergeCell ref="D89:D93"/>
    <mergeCell ref="D94:D98"/>
    <mergeCell ref="D99:D103"/>
    <mergeCell ref="D105:D109"/>
  </mergeCells>
  <pageMargins left="0.39370078740157483" right="0.39370078740157483" top="0.39370078740157483" bottom="0.39370078740157483" header="0.78740157480314965" footer="0.78740157480314965"/>
  <pageSetup paperSize="9" scale="62" fitToHeight="3" orientation="portrait" useFirstPageNumber="1" verticalDpi="300" r:id="rId1"/>
  <headerFooter alignWithMargins="0"/>
  <rowBreaks count="2" manualBreakCount="2">
    <brk id="46" max="4" man="1"/>
    <brk id="103" max="4" man="1"/>
  </row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J135"/>
  <sheetViews>
    <sheetView zoomScaleNormal="100" workbookViewId="0">
      <selection activeCell="C1" sqref="C1:D5"/>
    </sheetView>
  </sheetViews>
  <sheetFormatPr defaultColWidth="11.5703125" defaultRowHeight="15" x14ac:dyDescent="0.2"/>
  <cols>
    <col min="1" max="1" width="23.5703125" style="229" customWidth="1"/>
    <col min="2" max="2" width="67" style="230" customWidth="1"/>
    <col min="3" max="3" width="24.5703125" style="229" customWidth="1"/>
    <col min="4" max="4" width="28" style="231" customWidth="1"/>
    <col min="5" max="5" width="17.140625" style="266" customWidth="1"/>
    <col min="6" max="16384" width="11.5703125" style="231"/>
  </cols>
  <sheetData>
    <row r="1" spans="1:6" x14ac:dyDescent="0.2">
      <c r="A1" s="273"/>
      <c r="B1" s="274"/>
      <c r="C1" s="491" t="s">
        <v>1615</v>
      </c>
      <c r="D1" s="492"/>
      <c r="E1" s="275"/>
    </row>
    <row r="2" spans="1:6" x14ac:dyDescent="0.2">
      <c r="A2" s="273"/>
      <c r="B2" s="274"/>
      <c r="C2" s="491" t="s">
        <v>1616</v>
      </c>
      <c r="D2" s="492"/>
      <c r="E2" s="275"/>
    </row>
    <row r="3" spans="1:6" x14ac:dyDescent="0.2">
      <c r="A3" s="273"/>
      <c r="B3" s="274"/>
      <c r="C3" s="491" t="s">
        <v>1617</v>
      </c>
      <c r="D3" s="493"/>
      <c r="E3" s="275"/>
    </row>
    <row r="4" spans="1:6" x14ac:dyDescent="0.2">
      <c r="A4" s="275"/>
      <c r="B4" s="275"/>
      <c r="C4" s="491" t="s">
        <v>1618</v>
      </c>
      <c r="D4" s="492"/>
      <c r="E4" s="275"/>
    </row>
    <row r="5" spans="1:6" x14ac:dyDescent="0.2">
      <c r="A5" s="275"/>
      <c r="B5" s="275"/>
      <c r="C5" s="494" t="s">
        <v>1619</v>
      </c>
      <c r="D5" s="492"/>
      <c r="E5" s="275"/>
    </row>
    <row r="6" spans="1:6" x14ac:dyDescent="0.2">
      <c r="A6" s="276"/>
      <c r="B6" s="276"/>
      <c r="C6" s="276"/>
      <c r="D6" s="276"/>
      <c r="E6" s="276"/>
    </row>
    <row r="7" spans="1:6" x14ac:dyDescent="0.2">
      <c r="A7" s="274"/>
      <c r="B7" s="274"/>
      <c r="C7" s="277"/>
      <c r="D7" s="275"/>
      <c r="E7" s="278" t="str">
        <f>'Столы, П-образные'!E7</f>
        <v>Измененен: 18.06.2024</v>
      </c>
    </row>
    <row r="8" spans="1:6" x14ac:dyDescent="0.2">
      <c r="E8" s="265"/>
    </row>
    <row r="9" spans="1:6" ht="19.5" thickBot="1" x14ac:dyDescent="0.35">
      <c r="A9" s="422" t="s">
        <v>278</v>
      </c>
      <c r="B9" s="422"/>
      <c r="C9" s="422"/>
      <c r="D9" s="422"/>
      <c r="E9" s="422"/>
      <c r="F9" s="233"/>
    </row>
    <row r="10" spans="1:6" ht="15.75" thickBot="1" x14ac:dyDescent="0.25">
      <c r="A10" s="427" t="s">
        <v>1529</v>
      </c>
      <c r="B10" s="428"/>
      <c r="C10" s="428"/>
      <c r="D10" s="428"/>
      <c r="E10" s="429"/>
    </row>
    <row r="11" spans="1:6" x14ac:dyDescent="0.2">
      <c r="A11" s="378" t="s">
        <v>1525</v>
      </c>
      <c r="B11" s="330"/>
      <c r="C11" s="331"/>
      <c r="D11" s="332"/>
      <c r="E11" s="379"/>
    </row>
    <row r="12" spans="1:6" x14ac:dyDescent="0.2">
      <c r="A12" s="324" t="s">
        <v>1526</v>
      </c>
      <c r="B12" s="325"/>
      <c r="C12" s="326"/>
      <c r="D12" s="327"/>
      <c r="E12" s="328"/>
    </row>
    <row r="13" spans="1:6" x14ac:dyDescent="0.2">
      <c r="A13" s="329" t="s">
        <v>1523</v>
      </c>
      <c r="B13" s="325"/>
      <c r="C13" s="326"/>
      <c r="D13" s="327"/>
      <c r="E13" s="328"/>
    </row>
    <row r="14" spans="1:6" x14ac:dyDescent="0.2">
      <c r="A14" s="324" t="s">
        <v>1527</v>
      </c>
      <c r="B14" s="325"/>
      <c r="C14" s="326"/>
      <c r="D14" s="327"/>
      <c r="E14" s="328"/>
    </row>
    <row r="15" spans="1:6" ht="32.25" customHeight="1" thickBot="1" x14ac:dyDescent="0.25">
      <c r="A15" s="424" t="s">
        <v>1520</v>
      </c>
      <c r="B15" s="425"/>
      <c r="C15" s="425"/>
      <c r="D15" s="425"/>
      <c r="E15" s="426"/>
    </row>
    <row r="16" spans="1:6" ht="15.75" thickBot="1" x14ac:dyDescent="0.25">
      <c r="A16" s="251" t="s">
        <v>0</v>
      </c>
      <c r="B16" s="252" t="s">
        <v>1</v>
      </c>
      <c r="C16" s="253" t="s">
        <v>1514</v>
      </c>
      <c r="D16" s="253" t="s">
        <v>2</v>
      </c>
      <c r="E16" s="267" t="s">
        <v>1515</v>
      </c>
    </row>
    <row r="17" spans="1:5" ht="22.5" customHeight="1" x14ac:dyDescent="0.2">
      <c r="A17" s="91" t="s">
        <v>518</v>
      </c>
      <c r="B17" s="92" t="s">
        <v>648</v>
      </c>
      <c r="C17" s="93" t="s">
        <v>7</v>
      </c>
      <c r="D17" s="405"/>
      <c r="E17" s="268">
        <f>Таблица!E386</f>
        <v>14696.5</v>
      </c>
    </row>
    <row r="18" spans="1:5" ht="22.5" customHeight="1" x14ac:dyDescent="0.2">
      <c r="A18" s="106" t="s">
        <v>519</v>
      </c>
      <c r="B18" s="107" t="s">
        <v>648</v>
      </c>
      <c r="C18" s="108" t="s">
        <v>8</v>
      </c>
      <c r="D18" s="406"/>
      <c r="E18" s="269">
        <f>Таблица!E387</f>
        <v>15380.300000000001</v>
      </c>
    </row>
    <row r="19" spans="1:5" ht="22.5" customHeight="1" x14ac:dyDescent="0.2">
      <c r="A19" s="106" t="s">
        <v>520</v>
      </c>
      <c r="B19" s="107" t="s">
        <v>648</v>
      </c>
      <c r="C19" s="108" t="s">
        <v>9</v>
      </c>
      <c r="D19" s="406"/>
      <c r="E19" s="269">
        <f>Таблица!E388</f>
        <v>15923.7</v>
      </c>
    </row>
    <row r="20" spans="1:5" ht="22.5" customHeight="1" x14ac:dyDescent="0.2">
      <c r="A20" s="106" t="s">
        <v>521</v>
      </c>
      <c r="B20" s="107" t="s">
        <v>648</v>
      </c>
      <c r="C20" s="108" t="s">
        <v>10</v>
      </c>
      <c r="D20" s="406"/>
      <c r="E20" s="269">
        <f>Таблица!E389</f>
        <v>16065.400000000001</v>
      </c>
    </row>
    <row r="21" spans="1:5" ht="22.5" customHeight="1" thickBot="1" x14ac:dyDescent="0.25">
      <c r="A21" s="167" t="s">
        <v>522</v>
      </c>
      <c r="B21" s="256" t="s">
        <v>648</v>
      </c>
      <c r="C21" s="257" t="s">
        <v>11</v>
      </c>
      <c r="D21" s="407"/>
      <c r="E21" s="270">
        <f>Таблица!E390</f>
        <v>16755.7</v>
      </c>
    </row>
    <row r="22" spans="1:5" ht="22.5" customHeight="1" x14ac:dyDescent="0.2">
      <c r="A22" s="91" t="s">
        <v>1137</v>
      </c>
      <c r="B22" s="92" t="s">
        <v>649</v>
      </c>
      <c r="C22" s="93" t="s">
        <v>13</v>
      </c>
      <c r="D22" s="419" t="s">
        <v>16</v>
      </c>
      <c r="E22" s="268">
        <f>Таблица!E391</f>
        <v>17044.3</v>
      </c>
    </row>
    <row r="23" spans="1:5" ht="22.5" customHeight="1" x14ac:dyDescent="0.2">
      <c r="A23" s="106" t="s">
        <v>1139</v>
      </c>
      <c r="B23" s="107" t="s">
        <v>650</v>
      </c>
      <c r="C23" s="108" t="s">
        <v>13</v>
      </c>
      <c r="D23" s="420"/>
      <c r="E23" s="269">
        <f>Таблица!E392</f>
        <v>17044.3</v>
      </c>
    </row>
    <row r="24" spans="1:5" ht="22.5" customHeight="1" x14ac:dyDescent="0.2">
      <c r="A24" s="106" t="s">
        <v>1141</v>
      </c>
      <c r="B24" s="107" t="s">
        <v>649</v>
      </c>
      <c r="C24" s="108" t="s">
        <v>12</v>
      </c>
      <c r="D24" s="420"/>
      <c r="E24" s="269">
        <f>Таблица!E393</f>
        <v>16524.3</v>
      </c>
    </row>
    <row r="25" spans="1:5" ht="22.5" customHeight="1" thickBot="1" x14ac:dyDescent="0.25">
      <c r="A25" s="167" t="s">
        <v>1143</v>
      </c>
      <c r="B25" s="256" t="s">
        <v>650</v>
      </c>
      <c r="C25" s="257" t="s">
        <v>12</v>
      </c>
      <c r="D25" s="423"/>
      <c r="E25" s="270">
        <f>Таблица!E394</f>
        <v>16524.3</v>
      </c>
    </row>
    <row r="26" spans="1:5" ht="22.5" customHeight="1" x14ac:dyDescent="0.2">
      <c r="A26" s="122" t="s">
        <v>1145</v>
      </c>
      <c r="B26" s="92" t="s">
        <v>649</v>
      </c>
      <c r="C26" s="123" t="s">
        <v>15</v>
      </c>
      <c r="D26" s="419" t="s">
        <v>16</v>
      </c>
      <c r="E26" s="268">
        <f>Таблица!E395</f>
        <v>21620.3</v>
      </c>
    </row>
    <row r="27" spans="1:5" ht="22.5" customHeight="1" x14ac:dyDescent="0.2">
      <c r="A27" s="130" t="s">
        <v>1147</v>
      </c>
      <c r="B27" s="107" t="s">
        <v>650</v>
      </c>
      <c r="C27" s="127" t="s">
        <v>15</v>
      </c>
      <c r="D27" s="420"/>
      <c r="E27" s="269">
        <f>Таблица!E396</f>
        <v>21620.3</v>
      </c>
    </row>
    <row r="28" spans="1:5" ht="22.5" customHeight="1" x14ac:dyDescent="0.2">
      <c r="A28" s="128" t="s">
        <v>1131</v>
      </c>
      <c r="B28" s="107" t="s">
        <v>649</v>
      </c>
      <c r="C28" s="127" t="s">
        <v>14</v>
      </c>
      <c r="D28" s="420"/>
      <c r="E28" s="269">
        <f>Таблица!E397</f>
        <v>22522.5</v>
      </c>
    </row>
    <row r="29" spans="1:5" ht="22.5" customHeight="1" thickBot="1" x14ac:dyDescent="0.25">
      <c r="A29" s="214" t="s">
        <v>1129</v>
      </c>
      <c r="B29" s="256" t="s">
        <v>650</v>
      </c>
      <c r="C29" s="259" t="s">
        <v>14</v>
      </c>
      <c r="D29" s="423"/>
      <c r="E29" s="270">
        <f>Таблица!E398</f>
        <v>22522.5</v>
      </c>
    </row>
    <row r="30" spans="1:5" ht="22.5" customHeight="1" x14ac:dyDescent="0.2">
      <c r="A30" s="122" t="s">
        <v>523</v>
      </c>
      <c r="B30" s="92" t="s">
        <v>651</v>
      </c>
      <c r="C30" s="123" t="s">
        <v>18</v>
      </c>
      <c r="D30" s="408"/>
      <c r="E30" s="268">
        <f>Таблица!E399</f>
        <v>25896</v>
      </c>
    </row>
    <row r="31" spans="1:5" ht="22.5" customHeight="1" x14ac:dyDescent="0.2">
      <c r="A31" s="130" t="s">
        <v>524</v>
      </c>
      <c r="B31" s="107" t="s">
        <v>651</v>
      </c>
      <c r="C31" s="2" t="s">
        <v>19</v>
      </c>
      <c r="D31" s="409"/>
      <c r="E31" s="269">
        <f>Таблица!E400</f>
        <v>27263.600000000002</v>
      </c>
    </row>
    <row r="32" spans="1:5" ht="22.5" customHeight="1" x14ac:dyDescent="0.2">
      <c r="A32" s="130" t="s">
        <v>525</v>
      </c>
      <c r="B32" s="107" t="s">
        <v>651</v>
      </c>
      <c r="C32" s="2" t="s">
        <v>20</v>
      </c>
      <c r="D32" s="409"/>
      <c r="E32" s="269">
        <f>Таблица!E401</f>
        <v>28350.400000000001</v>
      </c>
    </row>
    <row r="33" spans="1:5" ht="22.5" customHeight="1" x14ac:dyDescent="0.2">
      <c r="A33" s="130" t="s">
        <v>526</v>
      </c>
      <c r="B33" s="107" t="s">
        <v>651</v>
      </c>
      <c r="C33" s="2" t="s">
        <v>21</v>
      </c>
      <c r="D33" s="409"/>
      <c r="E33" s="269">
        <f>Таблица!E402</f>
        <v>28633.8</v>
      </c>
    </row>
    <row r="34" spans="1:5" ht="22.5" customHeight="1" thickBot="1" x14ac:dyDescent="0.25">
      <c r="A34" s="214" t="s">
        <v>527</v>
      </c>
      <c r="B34" s="256" t="s">
        <v>651</v>
      </c>
      <c r="C34" s="119" t="s">
        <v>22</v>
      </c>
      <c r="D34" s="418"/>
      <c r="E34" s="270">
        <f>Таблица!E403</f>
        <v>30014.400000000001</v>
      </c>
    </row>
    <row r="35" spans="1:5" ht="48.75" customHeight="1" x14ac:dyDescent="0.2">
      <c r="A35" s="132" t="s">
        <v>528</v>
      </c>
      <c r="B35" s="92" t="s">
        <v>793</v>
      </c>
      <c r="C35" s="93" t="s">
        <v>170</v>
      </c>
      <c r="D35" s="408"/>
      <c r="E35" s="268">
        <f>Таблица!E404</f>
        <v>30591.600000000002</v>
      </c>
    </row>
    <row r="36" spans="1:5" ht="48.75" customHeight="1" x14ac:dyDescent="0.2">
      <c r="A36" s="128" t="s">
        <v>529</v>
      </c>
      <c r="B36" s="107" t="s">
        <v>652</v>
      </c>
      <c r="C36" s="108" t="s">
        <v>171</v>
      </c>
      <c r="D36" s="409"/>
      <c r="E36" s="269">
        <f>Таблица!E405</f>
        <v>29551.600000000002</v>
      </c>
    </row>
    <row r="37" spans="1:5" ht="48.75" customHeight="1" x14ac:dyDescent="0.2">
      <c r="A37" s="128" t="s">
        <v>530</v>
      </c>
      <c r="B37" s="107" t="s">
        <v>652</v>
      </c>
      <c r="C37" s="127" t="s">
        <v>172</v>
      </c>
      <c r="D37" s="409"/>
      <c r="E37" s="269">
        <f>Таблица!E406</f>
        <v>41574</v>
      </c>
    </row>
    <row r="38" spans="1:5" ht="48.75" customHeight="1" thickBot="1" x14ac:dyDescent="0.25">
      <c r="A38" s="143" t="s">
        <v>531</v>
      </c>
      <c r="B38" s="256" t="s">
        <v>652</v>
      </c>
      <c r="C38" s="259" t="s">
        <v>173</v>
      </c>
      <c r="D38" s="418"/>
      <c r="E38" s="270">
        <f>Таблица!E407</f>
        <v>43378.400000000001</v>
      </c>
    </row>
    <row r="39" spans="1:5" ht="32.25" customHeight="1" x14ac:dyDescent="0.2">
      <c r="A39" s="132" t="s">
        <v>532</v>
      </c>
      <c r="B39" s="92" t="s">
        <v>653</v>
      </c>
      <c r="C39" s="100" t="s">
        <v>24</v>
      </c>
      <c r="D39" s="408"/>
      <c r="E39" s="268">
        <f>Таблица!E408</f>
        <v>7449</v>
      </c>
    </row>
    <row r="40" spans="1:5" ht="32.25" customHeight="1" x14ac:dyDescent="0.2">
      <c r="A40" s="128" t="s">
        <v>533</v>
      </c>
      <c r="B40" s="107" t="s">
        <v>653</v>
      </c>
      <c r="C40" s="2" t="s">
        <v>25</v>
      </c>
      <c r="D40" s="409"/>
      <c r="E40" s="269">
        <f>Таблица!E409</f>
        <v>8225.1</v>
      </c>
    </row>
    <row r="41" spans="1:5" ht="32.25" customHeight="1" thickBot="1" x14ac:dyDescent="0.25">
      <c r="A41" s="143" t="s">
        <v>534</v>
      </c>
      <c r="B41" s="256" t="s">
        <v>653</v>
      </c>
      <c r="C41" s="119" t="s">
        <v>26</v>
      </c>
      <c r="D41" s="418"/>
      <c r="E41" s="270">
        <f>Таблица!E410</f>
        <v>8993.4</v>
      </c>
    </row>
    <row r="42" spans="1:5" ht="48.75" customHeight="1" x14ac:dyDescent="0.2">
      <c r="A42" s="122" t="s">
        <v>535</v>
      </c>
      <c r="B42" s="92" t="s">
        <v>654</v>
      </c>
      <c r="C42" s="93" t="s">
        <v>7</v>
      </c>
      <c r="D42" s="408"/>
      <c r="E42" s="268">
        <f>Таблица!E411</f>
        <v>11429.6</v>
      </c>
    </row>
    <row r="43" spans="1:5" ht="48.75" customHeight="1" x14ac:dyDescent="0.2">
      <c r="A43" s="130" t="s">
        <v>536</v>
      </c>
      <c r="B43" s="107" t="s">
        <v>654</v>
      </c>
      <c r="C43" s="108" t="s">
        <v>8</v>
      </c>
      <c r="D43" s="409"/>
      <c r="E43" s="269">
        <f>Таблица!E412</f>
        <v>12113.4</v>
      </c>
    </row>
    <row r="44" spans="1:5" ht="48.75" customHeight="1" x14ac:dyDescent="0.2">
      <c r="A44" s="130" t="s">
        <v>537</v>
      </c>
      <c r="B44" s="107" t="s">
        <v>655</v>
      </c>
      <c r="C44" s="108" t="s">
        <v>9</v>
      </c>
      <c r="D44" s="409"/>
      <c r="E44" s="269">
        <f>Таблица!E413</f>
        <v>12656.800000000001</v>
      </c>
    </row>
    <row r="45" spans="1:5" ht="48.75" customHeight="1" x14ac:dyDescent="0.2">
      <c r="A45" s="130" t="s">
        <v>538</v>
      </c>
      <c r="B45" s="107" t="s">
        <v>655</v>
      </c>
      <c r="C45" s="108" t="s">
        <v>10</v>
      </c>
      <c r="D45" s="409"/>
      <c r="E45" s="269">
        <f>Таблица!E414</f>
        <v>12798.5</v>
      </c>
    </row>
    <row r="46" spans="1:5" ht="48.75" customHeight="1" thickBot="1" x14ac:dyDescent="0.25">
      <c r="A46" s="131" t="s">
        <v>539</v>
      </c>
      <c r="B46" s="113" t="s">
        <v>655</v>
      </c>
      <c r="C46" s="114" t="s">
        <v>11</v>
      </c>
      <c r="D46" s="410"/>
      <c r="E46" s="271">
        <f>Таблица!E415</f>
        <v>13488.800000000001</v>
      </c>
    </row>
    <row r="47" spans="1:5" ht="46.5" customHeight="1" x14ac:dyDescent="0.2">
      <c r="A47" s="122" t="s">
        <v>540</v>
      </c>
      <c r="B47" s="92" t="s">
        <v>656</v>
      </c>
      <c r="C47" s="123" t="s">
        <v>18</v>
      </c>
      <c r="D47" s="408"/>
      <c r="E47" s="268">
        <f>Таблица!E416</f>
        <v>20948.2</v>
      </c>
    </row>
    <row r="48" spans="1:5" ht="46.5" customHeight="1" x14ac:dyDescent="0.2">
      <c r="A48" s="130" t="s">
        <v>541</v>
      </c>
      <c r="B48" s="107" t="s">
        <v>656</v>
      </c>
      <c r="C48" s="2" t="s">
        <v>19</v>
      </c>
      <c r="D48" s="409"/>
      <c r="E48" s="269">
        <f>Таблица!E417</f>
        <v>22315.8</v>
      </c>
    </row>
    <row r="49" spans="1:5" ht="46.5" customHeight="1" x14ac:dyDescent="0.2">
      <c r="A49" s="130" t="s">
        <v>542</v>
      </c>
      <c r="B49" s="107" t="s">
        <v>656</v>
      </c>
      <c r="C49" s="2" t="s">
        <v>20</v>
      </c>
      <c r="D49" s="409"/>
      <c r="E49" s="269">
        <f>Таблица!E418</f>
        <v>23402.600000000002</v>
      </c>
    </row>
    <row r="50" spans="1:5" ht="46.5" customHeight="1" x14ac:dyDescent="0.2">
      <c r="A50" s="130" t="s">
        <v>543</v>
      </c>
      <c r="B50" s="107" t="s">
        <v>656</v>
      </c>
      <c r="C50" s="2" t="s">
        <v>21</v>
      </c>
      <c r="D50" s="409"/>
      <c r="E50" s="269">
        <f>Таблица!E419</f>
        <v>23686</v>
      </c>
    </row>
    <row r="51" spans="1:5" ht="46.5" customHeight="1" thickBot="1" x14ac:dyDescent="0.25">
      <c r="A51" s="131" t="s">
        <v>544</v>
      </c>
      <c r="B51" s="113" t="s">
        <v>656</v>
      </c>
      <c r="C51" s="117" t="s">
        <v>22</v>
      </c>
      <c r="D51" s="410"/>
      <c r="E51" s="271">
        <f>Таблица!E420</f>
        <v>25066.600000000002</v>
      </c>
    </row>
    <row r="52" spans="1:5" ht="23.25" customHeight="1" x14ac:dyDescent="0.2">
      <c r="A52" s="132" t="s">
        <v>1116</v>
      </c>
      <c r="B52" s="136" t="s">
        <v>657</v>
      </c>
      <c r="C52" s="100" t="s">
        <v>37</v>
      </c>
      <c r="D52" s="408"/>
      <c r="E52" s="268">
        <f>Таблица!E421</f>
        <v>23913.5</v>
      </c>
    </row>
    <row r="53" spans="1:5" ht="23.25" customHeight="1" x14ac:dyDescent="0.2">
      <c r="A53" s="128" t="s">
        <v>1118</v>
      </c>
      <c r="B53" s="140" t="s">
        <v>657</v>
      </c>
      <c r="C53" s="2" t="s">
        <v>38</v>
      </c>
      <c r="D53" s="409"/>
      <c r="E53" s="269">
        <f>Таблица!E422</f>
        <v>24597.3</v>
      </c>
    </row>
    <row r="54" spans="1:5" ht="23.25" customHeight="1" x14ac:dyDescent="0.2">
      <c r="A54" s="128" t="s">
        <v>1185</v>
      </c>
      <c r="B54" s="140" t="s">
        <v>657</v>
      </c>
      <c r="C54" s="2" t="s">
        <v>39</v>
      </c>
      <c r="D54" s="409"/>
      <c r="E54" s="269">
        <f>Таблица!E423</f>
        <v>25140.7</v>
      </c>
    </row>
    <row r="55" spans="1:5" ht="23.25" customHeight="1" x14ac:dyDescent="0.2">
      <c r="A55" s="128" t="s">
        <v>1187</v>
      </c>
      <c r="B55" s="140" t="s">
        <v>657</v>
      </c>
      <c r="C55" s="2" t="s">
        <v>40</v>
      </c>
      <c r="D55" s="409"/>
      <c r="E55" s="269">
        <f>Таблица!E424</f>
        <v>25282.400000000001</v>
      </c>
    </row>
    <row r="56" spans="1:5" ht="23.25" customHeight="1" thickBot="1" x14ac:dyDescent="0.25">
      <c r="A56" s="143" t="s">
        <v>1189</v>
      </c>
      <c r="B56" s="201" t="s">
        <v>657</v>
      </c>
      <c r="C56" s="119" t="s">
        <v>41</v>
      </c>
      <c r="D56" s="418"/>
      <c r="E56" s="270">
        <f>Таблица!E425</f>
        <v>25972.7</v>
      </c>
    </row>
    <row r="57" spans="1:5" ht="22.5" customHeight="1" x14ac:dyDescent="0.2">
      <c r="A57" s="132" t="s">
        <v>545</v>
      </c>
      <c r="B57" s="136" t="s">
        <v>657</v>
      </c>
      <c r="C57" s="100" t="s">
        <v>42</v>
      </c>
      <c r="D57" s="408"/>
      <c r="E57" s="268">
        <f>Таблица!E426</f>
        <v>45507.8</v>
      </c>
    </row>
    <row r="58" spans="1:5" ht="22.5" customHeight="1" x14ac:dyDescent="0.2">
      <c r="A58" s="128" t="s">
        <v>546</v>
      </c>
      <c r="B58" s="140" t="s">
        <v>657</v>
      </c>
      <c r="C58" s="2" t="s">
        <v>43</v>
      </c>
      <c r="D58" s="409"/>
      <c r="E58" s="269">
        <f>Таблица!E427</f>
        <v>46875.4</v>
      </c>
    </row>
    <row r="59" spans="1:5" ht="22.5" customHeight="1" x14ac:dyDescent="0.2">
      <c r="A59" s="128" t="s">
        <v>547</v>
      </c>
      <c r="B59" s="140" t="s">
        <v>657</v>
      </c>
      <c r="C59" s="2" t="s">
        <v>44</v>
      </c>
      <c r="D59" s="409"/>
      <c r="E59" s="269">
        <f>Таблица!E428</f>
        <v>47962.200000000004</v>
      </c>
    </row>
    <row r="60" spans="1:5" ht="22.5" customHeight="1" x14ac:dyDescent="0.2">
      <c r="A60" s="128" t="s">
        <v>548</v>
      </c>
      <c r="B60" s="140" t="s">
        <v>657</v>
      </c>
      <c r="C60" s="2" t="s">
        <v>45</v>
      </c>
      <c r="D60" s="409"/>
      <c r="E60" s="269">
        <f>Таблица!E429</f>
        <v>48245.599999999999</v>
      </c>
    </row>
    <row r="61" spans="1:5" ht="22.5" customHeight="1" thickBot="1" x14ac:dyDescent="0.25">
      <c r="A61" s="143" t="s">
        <v>549</v>
      </c>
      <c r="B61" s="201" t="s">
        <v>657</v>
      </c>
      <c r="C61" s="119" t="s">
        <v>46</v>
      </c>
      <c r="D61" s="418"/>
      <c r="E61" s="270">
        <f>Таблица!E430</f>
        <v>49626.200000000004</v>
      </c>
    </row>
    <row r="62" spans="1:5" ht="22.5" customHeight="1" x14ac:dyDescent="0.2">
      <c r="A62" s="132" t="s">
        <v>1368</v>
      </c>
      <c r="B62" s="136" t="s">
        <v>658</v>
      </c>
      <c r="C62" s="100" t="s">
        <v>48</v>
      </c>
      <c r="D62" s="408"/>
      <c r="E62" s="268">
        <f>Таблица!E431</f>
        <v>43067.700000000004</v>
      </c>
    </row>
    <row r="63" spans="1:5" ht="22.5" customHeight="1" x14ac:dyDescent="0.2">
      <c r="A63" s="128" t="s">
        <v>1370</v>
      </c>
      <c r="B63" s="140" t="s">
        <v>658</v>
      </c>
      <c r="C63" s="2" t="s">
        <v>49</v>
      </c>
      <c r="D63" s="409"/>
      <c r="E63" s="269">
        <f>Таблица!E432</f>
        <v>44435.3</v>
      </c>
    </row>
    <row r="64" spans="1:5" ht="22.5" customHeight="1" x14ac:dyDescent="0.2">
      <c r="A64" s="128" t="s">
        <v>1372</v>
      </c>
      <c r="B64" s="140" t="s">
        <v>658</v>
      </c>
      <c r="C64" s="2" t="s">
        <v>50</v>
      </c>
      <c r="D64" s="409"/>
      <c r="E64" s="269">
        <f>Таблица!E433</f>
        <v>45522.1</v>
      </c>
    </row>
    <row r="65" spans="1:5" ht="22.5" customHeight="1" x14ac:dyDescent="0.2">
      <c r="A65" s="128" t="s">
        <v>1374</v>
      </c>
      <c r="B65" s="140" t="s">
        <v>658</v>
      </c>
      <c r="C65" s="2" t="s">
        <v>51</v>
      </c>
      <c r="D65" s="409"/>
      <c r="E65" s="269">
        <f>Таблица!E434</f>
        <v>45805.5</v>
      </c>
    </row>
    <row r="66" spans="1:5" ht="22.5" customHeight="1" thickBot="1" x14ac:dyDescent="0.25">
      <c r="A66" s="143" t="s">
        <v>1376</v>
      </c>
      <c r="B66" s="201" t="s">
        <v>658</v>
      </c>
      <c r="C66" s="119" t="s">
        <v>52</v>
      </c>
      <c r="D66" s="418"/>
      <c r="E66" s="270">
        <f>Таблица!E435</f>
        <v>47186.1</v>
      </c>
    </row>
    <row r="67" spans="1:5" ht="22.5" customHeight="1" x14ac:dyDescent="0.2">
      <c r="A67" s="132" t="s">
        <v>1378</v>
      </c>
      <c r="B67" s="136" t="s">
        <v>658</v>
      </c>
      <c r="C67" s="100" t="s">
        <v>53</v>
      </c>
      <c r="D67" s="408"/>
      <c r="E67" s="268">
        <f>Таблица!E436</f>
        <v>47390.200000000004</v>
      </c>
    </row>
    <row r="68" spans="1:5" ht="22.5" customHeight="1" x14ac:dyDescent="0.2">
      <c r="A68" s="128" t="s">
        <v>1380</v>
      </c>
      <c r="B68" s="140" t="s">
        <v>658</v>
      </c>
      <c r="C68" s="2" t="s">
        <v>54</v>
      </c>
      <c r="D68" s="409"/>
      <c r="E68" s="269">
        <f>Таблица!E437</f>
        <v>48757.8</v>
      </c>
    </row>
    <row r="69" spans="1:5" ht="22.5" customHeight="1" x14ac:dyDescent="0.2">
      <c r="A69" s="128" t="s">
        <v>1382</v>
      </c>
      <c r="B69" s="140" t="s">
        <v>658</v>
      </c>
      <c r="C69" s="2" t="s">
        <v>55</v>
      </c>
      <c r="D69" s="409"/>
      <c r="E69" s="269">
        <f>Таблица!E438</f>
        <v>49844.6</v>
      </c>
    </row>
    <row r="70" spans="1:5" ht="22.5" customHeight="1" x14ac:dyDescent="0.2">
      <c r="A70" s="128" t="s">
        <v>1384</v>
      </c>
      <c r="B70" s="140" t="s">
        <v>658</v>
      </c>
      <c r="C70" s="2" t="s">
        <v>56</v>
      </c>
      <c r="D70" s="409"/>
      <c r="E70" s="269">
        <f>Таблица!E439</f>
        <v>50128</v>
      </c>
    </row>
    <row r="71" spans="1:5" ht="22.5" customHeight="1" thickBot="1" x14ac:dyDescent="0.25">
      <c r="A71" s="143" t="s">
        <v>1386</v>
      </c>
      <c r="B71" s="201" t="s">
        <v>658</v>
      </c>
      <c r="C71" s="119" t="s">
        <v>57</v>
      </c>
      <c r="D71" s="418"/>
      <c r="E71" s="270">
        <f>Таблица!E440</f>
        <v>51508.6</v>
      </c>
    </row>
    <row r="72" spans="1:5" ht="22.5" customHeight="1" x14ac:dyDescent="0.2">
      <c r="A72" s="132" t="s">
        <v>1388</v>
      </c>
      <c r="B72" s="136" t="s">
        <v>659</v>
      </c>
      <c r="C72" s="100" t="s">
        <v>59</v>
      </c>
      <c r="D72" s="408"/>
      <c r="E72" s="268">
        <f>Таблица!E441</f>
        <v>33172.1</v>
      </c>
    </row>
    <row r="73" spans="1:5" ht="22.5" customHeight="1" x14ac:dyDescent="0.2">
      <c r="A73" s="128" t="s">
        <v>1390</v>
      </c>
      <c r="B73" s="140" t="s">
        <v>659</v>
      </c>
      <c r="C73" s="2" t="s">
        <v>60</v>
      </c>
      <c r="D73" s="409"/>
      <c r="E73" s="269">
        <f>Таблица!E442</f>
        <v>33855.9</v>
      </c>
    </row>
    <row r="74" spans="1:5" ht="22.5" customHeight="1" x14ac:dyDescent="0.2">
      <c r="A74" s="128" t="s">
        <v>1392</v>
      </c>
      <c r="B74" s="140" t="s">
        <v>659</v>
      </c>
      <c r="C74" s="2" t="s">
        <v>61</v>
      </c>
      <c r="D74" s="409"/>
      <c r="E74" s="269">
        <f>Таблица!E443</f>
        <v>34399.300000000003</v>
      </c>
    </row>
    <row r="75" spans="1:5" ht="22.5" customHeight="1" x14ac:dyDescent="0.2">
      <c r="A75" s="128" t="s">
        <v>1394</v>
      </c>
      <c r="B75" s="140" t="s">
        <v>659</v>
      </c>
      <c r="C75" s="2" t="s">
        <v>62</v>
      </c>
      <c r="D75" s="409"/>
      <c r="E75" s="269">
        <f>Таблица!E444</f>
        <v>34541</v>
      </c>
    </row>
    <row r="76" spans="1:5" ht="22.5" customHeight="1" thickBot="1" x14ac:dyDescent="0.25">
      <c r="A76" s="143" t="s">
        <v>1396</v>
      </c>
      <c r="B76" s="201" t="s">
        <v>659</v>
      </c>
      <c r="C76" s="119" t="s">
        <v>63</v>
      </c>
      <c r="D76" s="418"/>
      <c r="E76" s="270">
        <f>Таблица!E445</f>
        <v>35231.300000000003</v>
      </c>
    </row>
    <row r="77" spans="1:5" ht="22.5" customHeight="1" x14ac:dyDescent="0.2">
      <c r="A77" s="132" t="s">
        <v>1398</v>
      </c>
      <c r="B77" s="136" t="s">
        <v>658</v>
      </c>
      <c r="C77" s="100" t="s">
        <v>64</v>
      </c>
      <c r="D77" s="408"/>
      <c r="E77" s="268">
        <f>Таблица!E446</f>
        <v>63950.9</v>
      </c>
    </row>
    <row r="78" spans="1:5" ht="22.5" customHeight="1" x14ac:dyDescent="0.2">
      <c r="A78" s="128" t="s">
        <v>1400</v>
      </c>
      <c r="B78" s="140" t="s">
        <v>658</v>
      </c>
      <c r="C78" s="2" t="s">
        <v>65</v>
      </c>
      <c r="D78" s="409"/>
      <c r="E78" s="269">
        <f>Таблица!E447</f>
        <v>65318.5</v>
      </c>
    </row>
    <row r="79" spans="1:5" ht="22.5" customHeight="1" x14ac:dyDescent="0.2">
      <c r="A79" s="128" t="s">
        <v>1402</v>
      </c>
      <c r="B79" s="140" t="s">
        <v>658</v>
      </c>
      <c r="C79" s="2" t="s">
        <v>66</v>
      </c>
      <c r="D79" s="409"/>
      <c r="E79" s="269">
        <f>Таблица!E448</f>
        <v>66405.3</v>
      </c>
    </row>
    <row r="80" spans="1:5" ht="22.5" customHeight="1" x14ac:dyDescent="0.2">
      <c r="A80" s="128" t="s">
        <v>1404</v>
      </c>
      <c r="B80" s="140" t="s">
        <v>658</v>
      </c>
      <c r="C80" s="2" t="s">
        <v>67</v>
      </c>
      <c r="D80" s="409"/>
      <c r="E80" s="269">
        <f>Таблица!E449</f>
        <v>66688.7</v>
      </c>
    </row>
    <row r="81" spans="1:5" ht="22.5" customHeight="1" thickBot="1" x14ac:dyDescent="0.25">
      <c r="A81" s="143" t="s">
        <v>1406</v>
      </c>
      <c r="B81" s="201" t="s">
        <v>658</v>
      </c>
      <c r="C81" s="119" t="s">
        <v>68</v>
      </c>
      <c r="D81" s="418"/>
      <c r="E81" s="270">
        <f>Таблица!E450</f>
        <v>68069.3</v>
      </c>
    </row>
    <row r="82" spans="1:5" ht="22.5" customHeight="1" x14ac:dyDescent="0.2">
      <c r="A82" s="132" t="s">
        <v>1196</v>
      </c>
      <c r="B82" s="136" t="s">
        <v>660</v>
      </c>
      <c r="C82" s="100" t="s">
        <v>71</v>
      </c>
      <c r="D82" s="419" t="s">
        <v>16</v>
      </c>
      <c r="E82" s="268">
        <f>Таблица!E451</f>
        <v>33815.599999999999</v>
      </c>
    </row>
    <row r="83" spans="1:5" ht="22.5" customHeight="1" x14ac:dyDescent="0.2">
      <c r="A83" s="128" t="s">
        <v>1198</v>
      </c>
      <c r="B83" s="140" t="s">
        <v>661</v>
      </c>
      <c r="C83" s="2" t="s">
        <v>71</v>
      </c>
      <c r="D83" s="420"/>
      <c r="E83" s="269">
        <f>Таблица!E452</f>
        <v>33815.599999999999</v>
      </c>
    </row>
    <row r="84" spans="1:5" ht="22.5" customHeight="1" x14ac:dyDescent="0.2">
      <c r="A84" s="128" t="s">
        <v>1200</v>
      </c>
      <c r="B84" s="140" t="s">
        <v>660</v>
      </c>
      <c r="C84" s="2" t="s">
        <v>72</v>
      </c>
      <c r="D84" s="420"/>
      <c r="E84" s="269">
        <f>Таблица!E453</f>
        <v>34499.4</v>
      </c>
    </row>
    <row r="85" spans="1:5" ht="22.5" customHeight="1" x14ac:dyDescent="0.2">
      <c r="A85" s="128" t="s">
        <v>1202</v>
      </c>
      <c r="B85" s="140" t="s">
        <v>661</v>
      </c>
      <c r="C85" s="2" t="s">
        <v>72</v>
      </c>
      <c r="D85" s="420"/>
      <c r="E85" s="269">
        <f>Таблица!E454</f>
        <v>34499.4</v>
      </c>
    </row>
    <row r="86" spans="1:5" ht="22.5" customHeight="1" x14ac:dyDescent="0.2">
      <c r="A86" s="128" t="s">
        <v>1126</v>
      </c>
      <c r="B86" s="140" t="s">
        <v>660</v>
      </c>
      <c r="C86" s="2" t="s">
        <v>73</v>
      </c>
      <c r="D86" s="420"/>
      <c r="E86" s="269">
        <f>Таблица!E455</f>
        <v>35042.800000000003</v>
      </c>
    </row>
    <row r="87" spans="1:5" ht="22.5" customHeight="1" x14ac:dyDescent="0.2">
      <c r="A87" s="128" t="s">
        <v>1204</v>
      </c>
      <c r="B87" s="140" t="s">
        <v>661</v>
      </c>
      <c r="C87" s="2" t="s">
        <v>73</v>
      </c>
      <c r="D87" s="420"/>
      <c r="E87" s="269">
        <f>Таблица!E456</f>
        <v>35042.800000000003</v>
      </c>
    </row>
    <row r="88" spans="1:5" ht="22.5" customHeight="1" x14ac:dyDescent="0.2">
      <c r="A88" s="128" t="s">
        <v>1206</v>
      </c>
      <c r="B88" s="140" t="s">
        <v>660</v>
      </c>
      <c r="C88" s="2" t="s">
        <v>74</v>
      </c>
      <c r="D88" s="420"/>
      <c r="E88" s="269">
        <f>Таблица!E457</f>
        <v>35184.5</v>
      </c>
    </row>
    <row r="89" spans="1:5" ht="22.5" customHeight="1" x14ac:dyDescent="0.2">
      <c r="A89" s="128" t="s">
        <v>1208</v>
      </c>
      <c r="B89" s="140" t="s">
        <v>661</v>
      </c>
      <c r="C89" s="2" t="s">
        <v>74</v>
      </c>
      <c r="D89" s="420"/>
      <c r="E89" s="269">
        <f>Таблица!E458</f>
        <v>35184.5</v>
      </c>
    </row>
    <row r="90" spans="1:5" ht="22.5" customHeight="1" x14ac:dyDescent="0.2">
      <c r="A90" s="128" t="s">
        <v>1210</v>
      </c>
      <c r="B90" s="140" t="s">
        <v>660</v>
      </c>
      <c r="C90" s="2" t="s">
        <v>75</v>
      </c>
      <c r="D90" s="420"/>
      <c r="E90" s="269">
        <f>Таблица!E459</f>
        <v>35874.800000000003</v>
      </c>
    </row>
    <row r="91" spans="1:5" ht="22.5" customHeight="1" thickBot="1" x14ac:dyDescent="0.25">
      <c r="A91" s="133" t="s">
        <v>1212</v>
      </c>
      <c r="B91" s="141" t="s">
        <v>661</v>
      </c>
      <c r="C91" s="117" t="s">
        <v>75</v>
      </c>
      <c r="D91" s="421"/>
      <c r="E91" s="271">
        <f>Таблица!E460</f>
        <v>35874.800000000003</v>
      </c>
    </row>
    <row r="92" spans="1:5" ht="15.75" thickBot="1" x14ac:dyDescent="0.25">
      <c r="A92" s="460" t="s">
        <v>146</v>
      </c>
      <c r="B92" s="461"/>
      <c r="C92" s="461"/>
      <c r="D92" s="461"/>
      <c r="E92" s="462"/>
    </row>
    <row r="93" spans="1:5" ht="15.75" thickBot="1" x14ac:dyDescent="0.25">
      <c r="A93" s="290" t="s">
        <v>0</v>
      </c>
      <c r="B93" s="291" t="s">
        <v>1</v>
      </c>
      <c r="C93" s="292" t="s">
        <v>1514</v>
      </c>
      <c r="D93" s="292" t="s">
        <v>2</v>
      </c>
      <c r="E93" s="310" t="s">
        <v>1515</v>
      </c>
    </row>
    <row r="94" spans="1:5" ht="18" customHeight="1" x14ac:dyDescent="0.2">
      <c r="A94" s="293" t="s">
        <v>568</v>
      </c>
      <c r="B94" s="294" t="s">
        <v>662</v>
      </c>
      <c r="C94" s="295" t="s">
        <v>148</v>
      </c>
      <c r="D94" s="450"/>
      <c r="E94" s="311">
        <f>Таблица!E461</f>
        <v>26126.100000000002</v>
      </c>
    </row>
    <row r="95" spans="1:5" ht="18" customHeight="1" x14ac:dyDescent="0.2">
      <c r="A95" s="296" t="s">
        <v>569</v>
      </c>
      <c r="B95" s="297" t="s">
        <v>662</v>
      </c>
      <c r="C95" s="298" t="s">
        <v>149</v>
      </c>
      <c r="D95" s="451"/>
      <c r="E95" s="312">
        <f>Таблица!E462</f>
        <v>27493.7</v>
      </c>
    </row>
    <row r="96" spans="1:5" ht="18" customHeight="1" x14ac:dyDescent="0.2">
      <c r="A96" s="296" t="s">
        <v>570</v>
      </c>
      <c r="B96" s="297" t="s">
        <v>662</v>
      </c>
      <c r="C96" s="298" t="s">
        <v>150</v>
      </c>
      <c r="D96" s="451"/>
      <c r="E96" s="312">
        <f>Таблица!E463</f>
        <v>28580.5</v>
      </c>
    </row>
    <row r="97" spans="1:5" ht="18" customHeight="1" x14ac:dyDescent="0.2">
      <c r="A97" s="296" t="s">
        <v>571</v>
      </c>
      <c r="B97" s="297" t="s">
        <v>662</v>
      </c>
      <c r="C97" s="298" t="s">
        <v>151</v>
      </c>
      <c r="D97" s="451"/>
      <c r="E97" s="312">
        <f>Таблица!E464</f>
        <v>28863.9</v>
      </c>
    </row>
    <row r="98" spans="1:5" ht="18" customHeight="1" thickBot="1" x14ac:dyDescent="0.25">
      <c r="A98" s="299" t="s">
        <v>572</v>
      </c>
      <c r="B98" s="300" t="s">
        <v>662</v>
      </c>
      <c r="C98" s="301" t="s">
        <v>152</v>
      </c>
      <c r="D98" s="456"/>
      <c r="E98" s="313">
        <f>Таблица!E465</f>
        <v>30244.5</v>
      </c>
    </row>
    <row r="99" spans="1:5" ht="18" customHeight="1" x14ac:dyDescent="0.2">
      <c r="A99" s="293" t="s">
        <v>573</v>
      </c>
      <c r="B99" s="294" t="s">
        <v>663</v>
      </c>
      <c r="C99" s="295" t="s">
        <v>156</v>
      </c>
      <c r="D99" s="450"/>
      <c r="E99" s="311">
        <f>Таблица!E466</f>
        <v>37555.700000000004</v>
      </c>
    </row>
    <row r="100" spans="1:5" ht="18" customHeight="1" x14ac:dyDescent="0.2">
      <c r="A100" s="296" t="s">
        <v>574</v>
      </c>
      <c r="B100" s="297" t="s">
        <v>663</v>
      </c>
      <c r="C100" s="298" t="s">
        <v>152</v>
      </c>
      <c r="D100" s="451"/>
      <c r="E100" s="312">
        <f>Таблица!E467</f>
        <v>39607.1</v>
      </c>
    </row>
    <row r="101" spans="1:5" ht="18" customHeight="1" x14ac:dyDescent="0.2">
      <c r="A101" s="296" t="s">
        <v>575</v>
      </c>
      <c r="B101" s="297" t="s">
        <v>663</v>
      </c>
      <c r="C101" s="298" t="s">
        <v>157</v>
      </c>
      <c r="D101" s="451"/>
      <c r="E101" s="312">
        <f>Таблица!E468</f>
        <v>41237.300000000003</v>
      </c>
    </row>
    <row r="102" spans="1:5" ht="18" customHeight="1" x14ac:dyDescent="0.2">
      <c r="A102" s="296" t="s">
        <v>576</v>
      </c>
      <c r="B102" s="297" t="s">
        <v>663</v>
      </c>
      <c r="C102" s="298" t="s">
        <v>158</v>
      </c>
      <c r="D102" s="451"/>
      <c r="E102" s="312">
        <f>Таблица!E469</f>
        <v>41662.400000000001</v>
      </c>
    </row>
    <row r="103" spans="1:5" ht="18" customHeight="1" thickBot="1" x14ac:dyDescent="0.25">
      <c r="A103" s="299" t="s">
        <v>577</v>
      </c>
      <c r="B103" s="300" t="s">
        <v>663</v>
      </c>
      <c r="C103" s="301" t="s">
        <v>159</v>
      </c>
      <c r="D103" s="456"/>
      <c r="E103" s="313">
        <f>Таблица!E470</f>
        <v>43733.3</v>
      </c>
    </row>
    <row r="104" spans="1:5" ht="18" customHeight="1" x14ac:dyDescent="0.2">
      <c r="A104" s="293" t="s">
        <v>578</v>
      </c>
      <c r="B104" s="294" t="s">
        <v>664</v>
      </c>
      <c r="C104" s="295" t="s">
        <v>160</v>
      </c>
      <c r="D104" s="450"/>
      <c r="E104" s="268">
        <f>Таблица!E471</f>
        <v>46844.200000000004</v>
      </c>
    </row>
    <row r="105" spans="1:5" ht="18" customHeight="1" x14ac:dyDescent="0.2">
      <c r="A105" s="296" t="s">
        <v>579</v>
      </c>
      <c r="B105" s="297" t="s">
        <v>664</v>
      </c>
      <c r="C105" s="298" t="s">
        <v>161</v>
      </c>
      <c r="D105" s="451"/>
      <c r="E105" s="269">
        <f>Таблица!E472</f>
        <v>49579.4</v>
      </c>
    </row>
    <row r="106" spans="1:5" ht="18" customHeight="1" x14ac:dyDescent="0.2">
      <c r="A106" s="296" t="s">
        <v>580</v>
      </c>
      <c r="B106" s="297" t="s">
        <v>664</v>
      </c>
      <c r="C106" s="298" t="s">
        <v>162</v>
      </c>
      <c r="D106" s="451"/>
      <c r="E106" s="269">
        <f>Таблица!E473</f>
        <v>51753</v>
      </c>
    </row>
    <row r="107" spans="1:5" ht="18" customHeight="1" x14ac:dyDescent="0.2">
      <c r="A107" s="296" t="s">
        <v>581</v>
      </c>
      <c r="B107" s="297" t="s">
        <v>664</v>
      </c>
      <c r="C107" s="298" t="s">
        <v>163</v>
      </c>
      <c r="D107" s="451"/>
      <c r="E107" s="269">
        <f>Таблица!E474</f>
        <v>52319.8</v>
      </c>
    </row>
    <row r="108" spans="1:5" ht="18" customHeight="1" thickBot="1" x14ac:dyDescent="0.25">
      <c r="A108" s="299" t="s">
        <v>582</v>
      </c>
      <c r="B108" s="300" t="s">
        <v>664</v>
      </c>
      <c r="C108" s="301" t="s">
        <v>164</v>
      </c>
      <c r="D108" s="456"/>
      <c r="E108" s="271">
        <f>Таблица!E475</f>
        <v>55081</v>
      </c>
    </row>
    <row r="109" spans="1:5" ht="18" customHeight="1" x14ac:dyDescent="0.2">
      <c r="A109" s="293" t="s">
        <v>583</v>
      </c>
      <c r="B109" s="294" t="s">
        <v>665</v>
      </c>
      <c r="C109" s="295" t="s">
        <v>165</v>
      </c>
      <c r="D109" s="450"/>
      <c r="E109" s="268">
        <f>Таблица!E476</f>
        <v>67792.400000000009</v>
      </c>
    </row>
    <row r="110" spans="1:5" ht="18" customHeight="1" x14ac:dyDescent="0.2">
      <c r="A110" s="296" t="s">
        <v>584</v>
      </c>
      <c r="B110" s="297" t="s">
        <v>665</v>
      </c>
      <c r="C110" s="298" t="s">
        <v>164</v>
      </c>
      <c r="D110" s="451"/>
      <c r="E110" s="269">
        <f>Таблица!E477</f>
        <v>71895.199999999997</v>
      </c>
    </row>
    <row r="111" spans="1:5" ht="18" customHeight="1" x14ac:dyDescent="0.2">
      <c r="A111" s="296" t="s">
        <v>585</v>
      </c>
      <c r="B111" s="297" t="s">
        <v>665</v>
      </c>
      <c r="C111" s="298" t="s">
        <v>166</v>
      </c>
      <c r="D111" s="451"/>
      <c r="E111" s="269">
        <f>Таблица!E478</f>
        <v>75155.600000000006</v>
      </c>
    </row>
    <row r="112" spans="1:5" ht="18" customHeight="1" x14ac:dyDescent="0.2">
      <c r="A112" s="296" t="s">
        <v>586</v>
      </c>
      <c r="B112" s="297" t="s">
        <v>665</v>
      </c>
      <c r="C112" s="298" t="s">
        <v>167</v>
      </c>
      <c r="D112" s="451"/>
      <c r="E112" s="269">
        <f>Таблица!E479</f>
        <v>76005.8</v>
      </c>
    </row>
    <row r="113" spans="1:10" ht="18" customHeight="1" thickBot="1" x14ac:dyDescent="0.25">
      <c r="A113" s="299" t="s">
        <v>587</v>
      </c>
      <c r="B113" s="300" t="s">
        <v>665</v>
      </c>
      <c r="C113" s="301" t="s">
        <v>168</v>
      </c>
      <c r="D113" s="456"/>
      <c r="E113" s="271">
        <f>Таблица!E480</f>
        <v>80147.600000000006</v>
      </c>
    </row>
    <row r="114" spans="1:10" ht="15.75" thickBot="1" x14ac:dyDescent="0.25">
      <c r="A114" s="457" t="s">
        <v>128</v>
      </c>
      <c r="B114" s="458"/>
      <c r="C114" s="458"/>
      <c r="D114" s="458"/>
      <c r="E114" s="459"/>
    </row>
    <row r="115" spans="1:10" ht="20.25" customHeight="1" x14ac:dyDescent="0.2">
      <c r="A115" s="302" t="s">
        <v>588</v>
      </c>
      <c r="B115" s="294" t="s">
        <v>666</v>
      </c>
      <c r="C115" s="295" t="s">
        <v>130</v>
      </c>
      <c r="D115" s="450"/>
      <c r="E115" s="268">
        <f>Таблица!E481</f>
        <v>23234.9</v>
      </c>
      <c r="F115" s="247"/>
      <c r="G115" s="263"/>
      <c r="H115" s="263"/>
      <c r="I115" s="263"/>
      <c r="J115" s="263"/>
    </row>
    <row r="116" spans="1:10" ht="20.25" customHeight="1" x14ac:dyDescent="0.2">
      <c r="A116" s="303" t="s">
        <v>589</v>
      </c>
      <c r="B116" s="297" t="s">
        <v>666</v>
      </c>
      <c r="C116" s="298" t="s">
        <v>131</v>
      </c>
      <c r="D116" s="451"/>
      <c r="E116" s="269">
        <f>Таблица!E482</f>
        <v>24612.9</v>
      </c>
      <c r="F116" s="247"/>
      <c r="G116" s="263"/>
      <c r="H116" s="263"/>
      <c r="I116" s="263"/>
      <c r="J116" s="263"/>
    </row>
    <row r="117" spans="1:10" ht="20.25" customHeight="1" x14ac:dyDescent="0.2">
      <c r="A117" s="303" t="s">
        <v>590</v>
      </c>
      <c r="B117" s="297" t="s">
        <v>666</v>
      </c>
      <c r="C117" s="298" t="s">
        <v>132</v>
      </c>
      <c r="D117" s="451"/>
      <c r="E117" s="269">
        <f>Таблица!E483</f>
        <v>25977.9</v>
      </c>
      <c r="F117" s="247"/>
      <c r="G117" s="263"/>
      <c r="H117" s="263"/>
      <c r="I117" s="263"/>
      <c r="J117" s="263"/>
    </row>
    <row r="118" spans="1:10" ht="20.25" customHeight="1" x14ac:dyDescent="0.2">
      <c r="A118" s="303" t="s">
        <v>591</v>
      </c>
      <c r="B118" s="297" t="s">
        <v>666</v>
      </c>
      <c r="C118" s="298" t="s">
        <v>133</v>
      </c>
      <c r="D118" s="451"/>
      <c r="E118" s="269">
        <f>Таблица!E484</f>
        <v>26590.2</v>
      </c>
      <c r="F118" s="247"/>
      <c r="G118" s="263"/>
      <c r="H118" s="263"/>
      <c r="I118" s="263"/>
      <c r="J118" s="263"/>
    </row>
    <row r="119" spans="1:10" s="229" customFormat="1" ht="20.25" customHeight="1" thickBot="1" x14ac:dyDescent="0.25">
      <c r="A119" s="304" t="s">
        <v>592</v>
      </c>
      <c r="B119" s="305" t="s">
        <v>666</v>
      </c>
      <c r="C119" s="306" t="s">
        <v>134</v>
      </c>
      <c r="D119" s="452"/>
      <c r="E119" s="270">
        <f>Таблица!E485</f>
        <v>28004.600000000002</v>
      </c>
      <c r="F119" s="247"/>
      <c r="G119" s="263"/>
      <c r="H119" s="263"/>
      <c r="I119" s="263"/>
      <c r="J119" s="263"/>
    </row>
    <row r="120" spans="1:10" s="229" customFormat="1" ht="20.25" customHeight="1" x14ac:dyDescent="0.2">
      <c r="A120" s="302" t="s">
        <v>593</v>
      </c>
      <c r="B120" s="294" t="s">
        <v>667</v>
      </c>
      <c r="C120" s="295" t="s">
        <v>137</v>
      </c>
      <c r="D120" s="450"/>
      <c r="E120" s="268">
        <f>Таблица!E486</f>
        <v>41940.6</v>
      </c>
      <c r="F120" s="247"/>
      <c r="G120" s="263"/>
      <c r="H120" s="263"/>
      <c r="I120" s="263"/>
      <c r="J120" s="263"/>
    </row>
    <row r="121" spans="1:10" s="229" customFormat="1" ht="20.25" customHeight="1" x14ac:dyDescent="0.2">
      <c r="A121" s="303" t="s">
        <v>594</v>
      </c>
      <c r="B121" s="297" t="s">
        <v>667</v>
      </c>
      <c r="C121" s="298" t="s">
        <v>138</v>
      </c>
      <c r="D121" s="451"/>
      <c r="E121" s="269">
        <f>Таблица!E487</f>
        <v>44696.6</v>
      </c>
      <c r="F121" s="247"/>
      <c r="G121" s="263"/>
      <c r="H121" s="263"/>
      <c r="I121" s="263"/>
      <c r="J121" s="263"/>
    </row>
    <row r="122" spans="1:10" s="229" customFormat="1" ht="20.25" customHeight="1" x14ac:dyDescent="0.2">
      <c r="A122" s="303" t="s">
        <v>595</v>
      </c>
      <c r="B122" s="297" t="s">
        <v>667</v>
      </c>
      <c r="C122" s="298" t="s">
        <v>139</v>
      </c>
      <c r="D122" s="451"/>
      <c r="E122" s="269">
        <f>Таблица!E488</f>
        <v>47426.6</v>
      </c>
      <c r="F122" s="247"/>
      <c r="G122" s="263"/>
      <c r="H122" s="263"/>
      <c r="I122" s="263"/>
      <c r="J122" s="263"/>
    </row>
    <row r="123" spans="1:10" s="229" customFormat="1" ht="20.25" customHeight="1" x14ac:dyDescent="0.2">
      <c r="A123" s="303" t="s">
        <v>596</v>
      </c>
      <c r="B123" s="297" t="s">
        <v>667</v>
      </c>
      <c r="C123" s="298" t="s">
        <v>140</v>
      </c>
      <c r="D123" s="451"/>
      <c r="E123" s="269">
        <f>Таблица!E489</f>
        <v>48651.200000000004</v>
      </c>
      <c r="F123" s="247"/>
      <c r="G123" s="263"/>
      <c r="H123" s="263"/>
      <c r="I123" s="263"/>
      <c r="J123" s="263"/>
    </row>
    <row r="124" spans="1:10" s="229" customFormat="1" ht="20.25" customHeight="1" thickBot="1" x14ac:dyDescent="0.25">
      <c r="A124" s="304" t="s">
        <v>597</v>
      </c>
      <c r="B124" s="305" t="s">
        <v>667</v>
      </c>
      <c r="C124" s="306" t="s">
        <v>141</v>
      </c>
      <c r="D124" s="452"/>
      <c r="E124" s="270">
        <f>Таблица!E490</f>
        <v>51480</v>
      </c>
      <c r="F124" s="247"/>
      <c r="G124" s="263"/>
      <c r="H124" s="263"/>
      <c r="I124" s="263"/>
      <c r="J124" s="263"/>
    </row>
    <row r="125" spans="1:10" s="229" customFormat="1" ht="20.25" customHeight="1" x14ac:dyDescent="0.2">
      <c r="A125" s="302" t="s">
        <v>598</v>
      </c>
      <c r="B125" s="294" t="s">
        <v>668</v>
      </c>
      <c r="C125" s="295" t="s">
        <v>142</v>
      </c>
      <c r="D125" s="450"/>
      <c r="E125" s="268">
        <f>Таблица!E491</f>
        <v>60646.3</v>
      </c>
      <c r="F125" s="247"/>
      <c r="G125" s="263"/>
      <c r="H125" s="263"/>
      <c r="I125" s="263"/>
      <c r="J125" s="263"/>
    </row>
    <row r="126" spans="1:10" s="229" customFormat="1" ht="20.25" customHeight="1" x14ac:dyDescent="0.2">
      <c r="A126" s="303" t="s">
        <v>599</v>
      </c>
      <c r="B126" s="297" t="s">
        <v>668</v>
      </c>
      <c r="C126" s="298" t="s">
        <v>141</v>
      </c>
      <c r="D126" s="451"/>
      <c r="E126" s="269">
        <f>Таблица!E492</f>
        <v>64780.3</v>
      </c>
      <c r="F126" s="247"/>
      <c r="G126" s="263"/>
      <c r="H126" s="263"/>
      <c r="I126" s="263"/>
      <c r="J126" s="263"/>
    </row>
    <row r="127" spans="1:10" ht="20.25" customHeight="1" x14ac:dyDescent="0.2">
      <c r="A127" s="303" t="s">
        <v>600</v>
      </c>
      <c r="B127" s="297" t="s">
        <v>668</v>
      </c>
      <c r="C127" s="298" t="s">
        <v>143</v>
      </c>
      <c r="D127" s="451"/>
      <c r="E127" s="269">
        <f>Таблица!E493</f>
        <v>68875.3</v>
      </c>
      <c r="F127" s="247"/>
      <c r="G127" s="263"/>
      <c r="H127" s="263"/>
      <c r="I127" s="263"/>
      <c r="J127" s="263"/>
    </row>
    <row r="128" spans="1:10" ht="20.25" customHeight="1" x14ac:dyDescent="0.2">
      <c r="A128" s="303" t="s">
        <v>601</v>
      </c>
      <c r="B128" s="297" t="s">
        <v>668</v>
      </c>
      <c r="C128" s="298" t="s">
        <v>144</v>
      </c>
      <c r="D128" s="451"/>
      <c r="E128" s="269">
        <f>Таблица!E494</f>
        <v>70712.2</v>
      </c>
      <c r="F128" s="247"/>
      <c r="G128" s="263"/>
      <c r="H128" s="263"/>
      <c r="I128" s="263"/>
      <c r="J128" s="263"/>
    </row>
    <row r="129" spans="1:5" ht="20.25" customHeight="1" thickBot="1" x14ac:dyDescent="0.25">
      <c r="A129" s="304" t="s">
        <v>602</v>
      </c>
      <c r="B129" s="305" t="s">
        <v>668</v>
      </c>
      <c r="C129" s="306" t="s">
        <v>145</v>
      </c>
      <c r="D129" s="452"/>
      <c r="E129" s="270">
        <f>Таблица!E495</f>
        <v>74955.400000000009</v>
      </c>
    </row>
    <row r="130" spans="1:5" ht="46.5" customHeight="1" x14ac:dyDescent="0.2">
      <c r="A130" s="122" t="s">
        <v>603</v>
      </c>
      <c r="B130" s="307" t="s">
        <v>669</v>
      </c>
      <c r="C130" s="295" t="s">
        <v>130</v>
      </c>
      <c r="D130" s="453"/>
      <c r="E130" s="268">
        <f>Таблица!E496</f>
        <v>18705.7</v>
      </c>
    </row>
    <row r="131" spans="1:5" ht="46.5" customHeight="1" x14ac:dyDescent="0.2">
      <c r="A131" s="130" t="s">
        <v>604</v>
      </c>
      <c r="B131" s="308" t="s">
        <v>669</v>
      </c>
      <c r="C131" s="298" t="s">
        <v>131</v>
      </c>
      <c r="D131" s="454"/>
      <c r="E131" s="269">
        <f>Таблица!E497</f>
        <v>20083.7</v>
      </c>
    </row>
    <row r="132" spans="1:5" ht="46.5" customHeight="1" x14ac:dyDescent="0.2">
      <c r="A132" s="130" t="s">
        <v>605</v>
      </c>
      <c r="B132" s="308" t="s">
        <v>669</v>
      </c>
      <c r="C132" s="298" t="s">
        <v>132</v>
      </c>
      <c r="D132" s="454"/>
      <c r="E132" s="269">
        <f>Таблица!E498</f>
        <v>21448.7</v>
      </c>
    </row>
    <row r="133" spans="1:5" ht="46.5" customHeight="1" x14ac:dyDescent="0.2">
      <c r="A133" s="130" t="s">
        <v>606</v>
      </c>
      <c r="B133" s="308" t="s">
        <v>669</v>
      </c>
      <c r="C133" s="298" t="s">
        <v>133</v>
      </c>
      <c r="D133" s="454"/>
      <c r="E133" s="269">
        <f>Таблица!E499</f>
        <v>22061</v>
      </c>
    </row>
    <row r="134" spans="1:5" ht="46.5" customHeight="1" thickBot="1" x14ac:dyDescent="0.25">
      <c r="A134" s="131" t="s">
        <v>607</v>
      </c>
      <c r="B134" s="309" t="s">
        <v>669</v>
      </c>
      <c r="C134" s="301" t="s">
        <v>134</v>
      </c>
      <c r="D134" s="455"/>
      <c r="E134" s="271">
        <f>Таблица!E500</f>
        <v>23475.4</v>
      </c>
    </row>
    <row r="135" spans="1:5" x14ac:dyDescent="0.2">
      <c r="A135" s="264" t="s">
        <v>351</v>
      </c>
    </row>
  </sheetData>
  <sheetProtection password="E7C5" sheet="1" objects="1" scenarios="1" selectLockedCells="1" selectUnlockedCells="1"/>
  <mergeCells count="29">
    <mergeCell ref="D57:D61"/>
    <mergeCell ref="A9:E9"/>
    <mergeCell ref="D17:D21"/>
    <mergeCell ref="D22:D25"/>
    <mergeCell ref="D26:D29"/>
    <mergeCell ref="D30:D34"/>
    <mergeCell ref="D35:D36"/>
    <mergeCell ref="A15:E15"/>
    <mergeCell ref="A10:E10"/>
    <mergeCell ref="D37:D38"/>
    <mergeCell ref="D39:D41"/>
    <mergeCell ref="D42:D46"/>
    <mergeCell ref="D47:D51"/>
    <mergeCell ref="D52:D56"/>
    <mergeCell ref="A92:E92"/>
    <mergeCell ref="D115:D119"/>
    <mergeCell ref="D120:D124"/>
    <mergeCell ref="D62:D66"/>
    <mergeCell ref="D67:D71"/>
    <mergeCell ref="D72:D76"/>
    <mergeCell ref="D77:D81"/>
    <mergeCell ref="D82:D91"/>
    <mergeCell ref="D125:D129"/>
    <mergeCell ref="D130:D134"/>
    <mergeCell ref="D94:D98"/>
    <mergeCell ref="D99:D103"/>
    <mergeCell ref="D104:D108"/>
    <mergeCell ref="D109:D113"/>
    <mergeCell ref="A114:E114"/>
  </mergeCells>
  <pageMargins left="0.39370078740157483" right="0.39370078740157483" top="0.39370078740157483" bottom="0.39370078740157483" header="0.78740157480314965" footer="0.78740157480314965"/>
  <pageSetup paperSize="9" scale="60" fitToHeight="0" orientation="portrait" useFirstPageNumber="1" horizontalDpi="300" verticalDpi="300" r:id="rId1"/>
  <headerFooter alignWithMargins="0"/>
  <rowBreaks count="1" manualBreakCount="1">
    <brk id="46" max="4" man="1"/>
  </row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F107"/>
  <sheetViews>
    <sheetView zoomScaleNormal="100" workbookViewId="0">
      <selection activeCell="C1" sqref="C1:D5"/>
    </sheetView>
  </sheetViews>
  <sheetFormatPr defaultColWidth="11.5703125" defaultRowHeight="15" x14ac:dyDescent="0.2"/>
  <cols>
    <col min="1" max="1" width="23.5703125" style="229" customWidth="1"/>
    <col min="2" max="2" width="62.140625" style="230" customWidth="1"/>
    <col min="3" max="3" width="24.5703125" style="229" customWidth="1"/>
    <col min="4" max="4" width="28" style="231" customWidth="1"/>
    <col min="5" max="5" width="17.140625" style="250" customWidth="1"/>
    <col min="6" max="16384" width="11.5703125" style="231"/>
  </cols>
  <sheetData>
    <row r="1" spans="1:6" x14ac:dyDescent="0.2">
      <c r="A1" s="273"/>
      <c r="B1" s="274"/>
      <c r="C1" s="491" t="s">
        <v>1615</v>
      </c>
      <c r="D1" s="492"/>
      <c r="E1" s="275"/>
    </row>
    <row r="2" spans="1:6" x14ac:dyDescent="0.2">
      <c r="A2" s="273"/>
      <c r="B2" s="274"/>
      <c r="C2" s="491" t="s">
        <v>1616</v>
      </c>
      <c r="D2" s="492"/>
      <c r="E2" s="275"/>
    </row>
    <row r="3" spans="1:6" x14ac:dyDescent="0.2">
      <c r="A3" s="273"/>
      <c r="B3" s="274"/>
      <c r="C3" s="491" t="s">
        <v>1617</v>
      </c>
      <c r="D3" s="493"/>
      <c r="E3" s="275"/>
    </row>
    <row r="4" spans="1:6" x14ac:dyDescent="0.2">
      <c r="A4" s="275"/>
      <c r="B4" s="275"/>
      <c r="C4" s="491" t="s">
        <v>1618</v>
      </c>
      <c r="D4" s="492"/>
      <c r="E4" s="275"/>
    </row>
    <row r="5" spans="1:6" x14ac:dyDescent="0.2">
      <c r="A5" s="275"/>
      <c r="B5" s="275"/>
      <c r="C5" s="494" t="s">
        <v>1619</v>
      </c>
      <c r="D5" s="492"/>
      <c r="E5" s="275"/>
    </row>
    <row r="6" spans="1:6" x14ac:dyDescent="0.2">
      <c r="A6" s="276"/>
      <c r="B6" s="276"/>
      <c r="C6" s="276"/>
      <c r="D6" s="276"/>
      <c r="E6" s="276"/>
    </row>
    <row r="7" spans="1:6" x14ac:dyDescent="0.2">
      <c r="A7" s="274"/>
      <c r="B7" s="274"/>
      <c r="C7" s="277"/>
      <c r="D7" s="275"/>
      <c r="E7" s="278" t="str">
        <f>'Столы, П-образные'!E7</f>
        <v>Измененен: 18.06.2024</v>
      </c>
    </row>
    <row r="8" spans="1:6" x14ac:dyDescent="0.2">
      <c r="E8" s="232"/>
    </row>
    <row r="9" spans="1:6" ht="19.5" thickBot="1" x14ac:dyDescent="0.35">
      <c r="A9" s="422" t="s">
        <v>278</v>
      </c>
      <c r="B9" s="422"/>
      <c r="C9" s="422"/>
      <c r="D9" s="422"/>
      <c r="E9" s="422"/>
      <c r="F9" s="233"/>
    </row>
    <row r="10" spans="1:6" ht="15.75" thickBot="1" x14ac:dyDescent="0.25">
      <c r="A10" s="427" t="s">
        <v>1529</v>
      </c>
      <c r="B10" s="428"/>
      <c r="C10" s="428"/>
      <c r="D10" s="428"/>
      <c r="E10" s="429"/>
    </row>
    <row r="11" spans="1:6" ht="18" customHeight="1" x14ac:dyDescent="0.2">
      <c r="A11" s="472" t="s">
        <v>1580</v>
      </c>
      <c r="B11" s="473"/>
      <c r="C11" s="473"/>
      <c r="D11" s="473"/>
      <c r="E11" s="474"/>
    </row>
    <row r="12" spans="1:6" ht="18" customHeight="1" x14ac:dyDescent="0.2">
      <c r="A12" s="475" t="s">
        <v>1528</v>
      </c>
      <c r="B12" s="464"/>
      <c r="C12" s="464"/>
      <c r="D12" s="464"/>
      <c r="E12" s="465"/>
    </row>
    <row r="13" spans="1:6" ht="18" customHeight="1" x14ac:dyDescent="0.2">
      <c r="A13" s="476" t="s">
        <v>1581</v>
      </c>
      <c r="B13" s="464"/>
      <c r="C13" s="464"/>
      <c r="D13" s="464"/>
      <c r="E13" s="465"/>
    </row>
    <row r="14" spans="1:6" ht="18" customHeight="1" x14ac:dyDescent="0.2">
      <c r="A14" s="463" t="s">
        <v>1530</v>
      </c>
      <c r="B14" s="464"/>
      <c r="C14" s="464"/>
      <c r="D14" s="464"/>
      <c r="E14" s="465"/>
    </row>
    <row r="15" spans="1:6" ht="18" customHeight="1" x14ac:dyDescent="0.2">
      <c r="A15" s="463" t="s">
        <v>1531</v>
      </c>
      <c r="B15" s="464"/>
      <c r="C15" s="464"/>
      <c r="D15" s="464"/>
      <c r="E15" s="465"/>
    </row>
    <row r="16" spans="1:6" ht="18" customHeight="1" x14ac:dyDescent="0.2">
      <c r="A16" s="466" t="s">
        <v>1532</v>
      </c>
      <c r="B16" s="467"/>
      <c r="C16" s="467"/>
      <c r="D16" s="467"/>
      <c r="E16" s="468"/>
    </row>
    <row r="17" spans="1:5" ht="18" customHeight="1" x14ac:dyDescent="0.2">
      <c r="A17" s="466" t="s">
        <v>1523</v>
      </c>
      <c r="B17" s="467"/>
      <c r="C17" s="467"/>
      <c r="D17" s="467"/>
      <c r="E17" s="468"/>
    </row>
    <row r="18" spans="1:5" ht="18" customHeight="1" x14ac:dyDescent="0.2">
      <c r="A18" s="466" t="s">
        <v>696</v>
      </c>
      <c r="B18" s="467"/>
      <c r="C18" s="467"/>
      <c r="D18" s="467"/>
      <c r="E18" s="468"/>
    </row>
    <row r="19" spans="1:5" ht="18" customHeight="1" thickBot="1" x14ac:dyDescent="0.25">
      <c r="A19" s="469" t="s">
        <v>1535</v>
      </c>
      <c r="B19" s="470"/>
      <c r="C19" s="470"/>
      <c r="D19" s="470"/>
      <c r="E19" s="471"/>
    </row>
    <row r="20" spans="1:5" ht="16.5" thickBot="1" x14ac:dyDescent="0.25">
      <c r="A20" s="238" t="s">
        <v>0</v>
      </c>
      <c r="B20" s="239" t="s">
        <v>1</v>
      </c>
      <c r="C20" s="240" t="s">
        <v>1514</v>
      </c>
      <c r="D20" s="240" t="s">
        <v>2</v>
      </c>
      <c r="E20" s="241" t="s">
        <v>1515</v>
      </c>
    </row>
    <row r="21" spans="1:5" ht="82.5" customHeight="1" x14ac:dyDescent="0.2">
      <c r="A21" s="314" t="s">
        <v>681</v>
      </c>
      <c r="B21" s="79" t="s">
        <v>682</v>
      </c>
      <c r="C21" s="18" t="s">
        <v>1533</v>
      </c>
      <c r="D21" s="17"/>
      <c r="E21" s="284">
        <f>Таблица!E524</f>
        <v>9939.8000000000011</v>
      </c>
    </row>
    <row r="22" spans="1:5" ht="82.5" customHeight="1" x14ac:dyDescent="0.2">
      <c r="A22" s="315" t="s">
        <v>684</v>
      </c>
      <c r="B22" s="81" t="s">
        <v>685</v>
      </c>
      <c r="C22" s="82" t="s">
        <v>1533</v>
      </c>
      <c r="D22" s="26"/>
      <c r="E22" s="285">
        <f>Таблица!E525</f>
        <v>10595</v>
      </c>
    </row>
    <row r="23" spans="1:5" ht="82.5" customHeight="1" x14ac:dyDescent="0.2">
      <c r="A23" s="315" t="s">
        <v>686</v>
      </c>
      <c r="B23" s="81" t="s">
        <v>687</v>
      </c>
      <c r="C23" s="82" t="s">
        <v>1534</v>
      </c>
      <c r="D23" s="26"/>
      <c r="E23" s="285">
        <f>Таблица!E526</f>
        <v>15867.800000000001</v>
      </c>
    </row>
    <row r="24" spans="1:5" ht="82.5" customHeight="1" x14ac:dyDescent="0.2">
      <c r="A24" s="315" t="s">
        <v>689</v>
      </c>
      <c r="B24" s="81" t="s">
        <v>690</v>
      </c>
      <c r="C24" s="82" t="s">
        <v>1534</v>
      </c>
      <c r="D24" s="26"/>
      <c r="E24" s="285">
        <f>Таблица!E527</f>
        <v>16984.5</v>
      </c>
    </row>
    <row r="25" spans="1:5" ht="82.5" customHeight="1" x14ac:dyDescent="0.2">
      <c r="A25" s="315" t="s">
        <v>691</v>
      </c>
      <c r="B25" s="81" t="s">
        <v>692</v>
      </c>
      <c r="C25" s="82" t="s">
        <v>711</v>
      </c>
      <c r="D25" s="26"/>
      <c r="E25" s="285">
        <f>Таблица!E528</f>
        <v>31517.200000000001</v>
      </c>
    </row>
    <row r="26" spans="1:5" ht="82.5" customHeight="1" thickBot="1" x14ac:dyDescent="0.25">
      <c r="A26" s="316" t="s">
        <v>694</v>
      </c>
      <c r="B26" s="84" t="s">
        <v>695</v>
      </c>
      <c r="C26" s="85" t="s">
        <v>711</v>
      </c>
      <c r="D26" s="317"/>
      <c r="E26" s="287">
        <f>Таблица!E529</f>
        <v>33715.5</v>
      </c>
    </row>
    <row r="27" spans="1:5" ht="15.75" x14ac:dyDescent="0.2">
      <c r="A27" s="235"/>
      <c r="B27" s="234"/>
      <c r="C27" s="235"/>
      <c r="D27" s="236"/>
      <c r="E27" s="237"/>
    </row>
    <row r="28" spans="1:5" ht="15.75" x14ac:dyDescent="0.2">
      <c r="A28" s="235"/>
      <c r="B28" s="234"/>
      <c r="C28" s="235"/>
      <c r="D28" s="236"/>
      <c r="E28" s="237"/>
    </row>
    <row r="29" spans="1:5" ht="15.75" x14ac:dyDescent="0.2">
      <c r="A29" s="235"/>
      <c r="B29" s="234"/>
      <c r="C29" s="235"/>
      <c r="D29" s="236"/>
      <c r="E29" s="237"/>
    </row>
    <row r="30" spans="1:5" ht="15.75" x14ac:dyDescent="0.2">
      <c r="A30" s="235"/>
      <c r="B30" s="234"/>
      <c r="C30" s="235"/>
      <c r="D30" s="236"/>
      <c r="E30" s="237"/>
    </row>
    <row r="31" spans="1:5" ht="15.75" x14ac:dyDescent="0.2">
      <c r="A31" s="235"/>
      <c r="B31" s="234"/>
      <c r="C31" s="235"/>
      <c r="D31" s="236"/>
      <c r="E31" s="237"/>
    </row>
    <row r="32" spans="1:5" ht="15.75" x14ac:dyDescent="0.2">
      <c r="A32" s="235"/>
      <c r="B32" s="234"/>
      <c r="C32" s="235"/>
      <c r="D32" s="236"/>
      <c r="E32" s="237"/>
    </row>
    <row r="33" spans="1:5" ht="15.75" x14ac:dyDescent="0.2">
      <c r="A33" s="235"/>
      <c r="B33" s="234"/>
      <c r="C33" s="235"/>
      <c r="D33" s="236"/>
      <c r="E33" s="237"/>
    </row>
    <row r="34" spans="1:5" ht="15.75" x14ac:dyDescent="0.2">
      <c r="A34" s="235"/>
      <c r="B34" s="234"/>
      <c r="C34" s="235"/>
      <c r="D34" s="236"/>
      <c r="E34" s="237"/>
    </row>
    <row r="35" spans="1:5" ht="15.75" x14ac:dyDescent="0.2">
      <c r="A35" s="235"/>
      <c r="B35" s="234"/>
      <c r="C35" s="235"/>
      <c r="D35" s="236"/>
      <c r="E35" s="237"/>
    </row>
    <row r="36" spans="1:5" ht="15.75" x14ac:dyDescent="0.2">
      <c r="A36" s="235"/>
      <c r="B36" s="234"/>
      <c r="C36" s="235"/>
      <c r="D36" s="236"/>
      <c r="E36" s="237"/>
    </row>
    <row r="37" spans="1:5" ht="15.75" x14ac:dyDescent="0.2">
      <c r="A37" s="235"/>
      <c r="B37" s="234"/>
      <c r="C37" s="235"/>
      <c r="D37" s="236"/>
      <c r="E37" s="237"/>
    </row>
    <row r="38" spans="1:5" ht="15.75" x14ac:dyDescent="0.2">
      <c r="A38" s="235"/>
      <c r="B38" s="234"/>
      <c r="C38" s="235"/>
      <c r="D38" s="236"/>
      <c r="E38" s="237"/>
    </row>
    <row r="39" spans="1:5" ht="15.75" x14ac:dyDescent="0.2">
      <c r="A39" s="235"/>
      <c r="B39" s="234"/>
      <c r="C39" s="235"/>
      <c r="D39" s="236"/>
      <c r="E39" s="237"/>
    </row>
    <row r="40" spans="1:5" ht="15.75" x14ac:dyDescent="0.2">
      <c r="A40" s="235"/>
      <c r="B40" s="234"/>
      <c r="C40" s="235"/>
      <c r="D40" s="236"/>
      <c r="E40" s="237"/>
    </row>
    <row r="41" spans="1:5" ht="15.75" x14ac:dyDescent="0.2">
      <c r="A41" s="235"/>
      <c r="B41" s="234"/>
      <c r="C41" s="235"/>
      <c r="D41" s="236"/>
      <c r="E41" s="237"/>
    </row>
    <row r="42" spans="1:5" ht="15.75" x14ac:dyDescent="0.2">
      <c r="A42" s="235"/>
      <c r="B42" s="234"/>
      <c r="C42" s="235"/>
      <c r="D42" s="236"/>
      <c r="E42" s="237"/>
    </row>
    <row r="43" spans="1:5" ht="15.75" x14ac:dyDescent="0.2">
      <c r="A43" s="235"/>
      <c r="B43" s="234"/>
      <c r="C43" s="235"/>
      <c r="D43" s="236"/>
      <c r="E43" s="237"/>
    </row>
    <row r="44" spans="1:5" ht="15.75" x14ac:dyDescent="0.2">
      <c r="A44" s="235"/>
      <c r="B44" s="234"/>
      <c r="C44" s="235"/>
      <c r="D44" s="236"/>
      <c r="E44" s="237"/>
    </row>
    <row r="45" spans="1:5" ht="15.75" x14ac:dyDescent="0.2">
      <c r="A45" s="235"/>
      <c r="B45" s="234"/>
      <c r="C45" s="235"/>
      <c r="D45" s="236"/>
      <c r="E45" s="237"/>
    </row>
    <row r="46" spans="1:5" ht="15.75" x14ac:dyDescent="0.2">
      <c r="A46" s="235"/>
      <c r="B46" s="234"/>
      <c r="C46" s="235"/>
      <c r="D46" s="236"/>
      <c r="E46" s="237"/>
    </row>
    <row r="47" spans="1:5" ht="15.75" x14ac:dyDescent="0.2">
      <c r="A47" s="235"/>
      <c r="B47" s="234"/>
      <c r="C47" s="235"/>
      <c r="D47" s="236"/>
      <c r="E47" s="237"/>
    </row>
    <row r="48" spans="1:5" ht="15.75" x14ac:dyDescent="0.2">
      <c r="A48" s="235"/>
      <c r="B48" s="234"/>
      <c r="C48" s="235"/>
      <c r="D48" s="236"/>
      <c r="E48" s="237"/>
    </row>
    <row r="49" spans="1:5" ht="15.75" x14ac:dyDescent="0.2">
      <c r="A49" s="235"/>
      <c r="B49" s="234"/>
      <c r="C49" s="235"/>
      <c r="D49" s="236"/>
      <c r="E49" s="237"/>
    </row>
    <row r="50" spans="1:5" ht="15.75" x14ac:dyDescent="0.2">
      <c r="A50" s="235"/>
      <c r="B50" s="234"/>
      <c r="C50" s="235"/>
      <c r="D50" s="236"/>
      <c r="E50" s="237"/>
    </row>
    <row r="51" spans="1:5" ht="15.75" x14ac:dyDescent="0.2">
      <c r="A51" s="235"/>
      <c r="B51" s="234"/>
      <c r="C51" s="235"/>
      <c r="D51" s="236"/>
      <c r="E51" s="237"/>
    </row>
    <row r="52" spans="1:5" ht="15.75" x14ac:dyDescent="0.2">
      <c r="A52" s="235"/>
      <c r="B52" s="234"/>
      <c r="C52" s="235"/>
      <c r="D52" s="236"/>
      <c r="E52" s="237"/>
    </row>
    <row r="53" spans="1:5" ht="15.75" x14ac:dyDescent="0.2">
      <c r="A53" s="235"/>
      <c r="B53" s="234"/>
      <c r="C53" s="235"/>
      <c r="D53" s="236"/>
      <c r="E53" s="237"/>
    </row>
    <row r="54" spans="1:5" ht="15.75" x14ac:dyDescent="0.2">
      <c r="A54" s="235"/>
      <c r="B54" s="234"/>
      <c r="C54" s="235"/>
      <c r="D54" s="236"/>
      <c r="E54" s="237"/>
    </row>
    <row r="55" spans="1:5" ht="15.75" x14ac:dyDescent="0.2">
      <c r="A55" s="235"/>
      <c r="B55" s="234"/>
      <c r="C55" s="235"/>
      <c r="D55" s="236"/>
      <c r="E55" s="237"/>
    </row>
    <row r="56" spans="1:5" ht="15.75" x14ac:dyDescent="0.2">
      <c r="A56" s="235"/>
      <c r="B56" s="234"/>
      <c r="C56" s="235"/>
      <c r="D56" s="236"/>
      <c r="E56" s="237"/>
    </row>
    <row r="57" spans="1:5" ht="15.75" x14ac:dyDescent="0.2">
      <c r="A57" s="235"/>
      <c r="B57" s="234"/>
      <c r="C57" s="235"/>
      <c r="D57" s="236"/>
      <c r="E57" s="237"/>
    </row>
    <row r="58" spans="1:5" ht="15.75" x14ac:dyDescent="0.2">
      <c r="A58" s="235"/>
      <c r="B58" s="234"/>
      <c r="C58" s="235"/>
      <c r="D58" s="236"/>
      <c r="E58" s="237"/>
    </row>
    <row r="59" spans="1:5" ht="15.75" x14ac:dyDescent="0.2">
      <c r="A59" s="235"/>
      <c r="B59" s="234"/>
      <c r="C59" s="235"/>
      <c r="D59" s="236"/>
      <c r="E59" s="237"/>
    </row>
    <row r="60" spans="1:5" ht="15.75" x14ac:dyDescent="0.2">
      <c r="A60" s="235"/>
      <c r="B60" s="234"/>
      <c r="C60" s="235"/>
      <c r="D60" s="236"/>
      <c r="E60" s="237"/>
    </row>
    <row r="61" spans="1:5" ht="15.75" x14ac:dyDescent="0.2">
      <c r="A61" s="235"/>
      <c r="B61" s="234"/>
      <c r="C61" s="235"/>
      <c r="D61" s="236"/>
      <c r="E61" s="237"/>
    </row>
    <row r="62" spans="1:5" ht="15.75" x14ac:dyDescent="0.2">
      <c r="A62" s="235"/>
      <c r="B62" s="234"/>
      <c r="C62" s="235"/>
      <c r="D62" s="236"/>
      <c r="E62" s="237"/>
    </row>
    <row r="63" spans="1:5" ht="15.75" x14ac:dyDescent="0.2">
      <c r="A63" s="235"/>
      <c r="B63" s="234"/>
      <c r="C63" s="235"/>
      <c r="D63" s="236"/>
      <c r="E63" s="237"/>
    </row>
    <row r="64" spans="1:5" ht="15.75" x14ac:dyDescent="0.2">
      <c r="A64" s="235"/>
      <c r="B64" s="234"/>
      <c r="C64" s="235"/>
      <c r="D64" s="236"/>
      <c r="E64" s="237"/>
    </row>
    <row r="65" spans="1:5" ht="15.75" x14ac:dyDescent="0.2">
      <c r="A65" s="235"/>
      <c r="B65" s="234"/>
      <c r="C65" s="235"/>
      <c r="D65" s="236"/>
      <c r="E65" s="237"/>
    </row>
    <row r="66" spans="1:5" ht="15.75" x14ac:dyDescent="0.2">
      <c r="A66" s="235"/>
      <c r="B66" s="234"/>
      <c r="C66" s="235"/>
      <c r="D66" s="236"/>
      <c r="E66" s="237"/>
    </row>
    <row r="67" spans="1:5" ht="15.75" x14ac:dyDescent="0.2">
      <c r="A67" s="235"/>
      <c r="B67" s="234"/>
      <c r="C67" s="235"/>
      <c r="D67" s="236"/>
      <c r="E67" s="237"/>
    </row>
    <row r="68" spans="1:5" ht="15.75" x14ac:dyDescent="0.2">
      <c r="A68" s="235"/>
      <c r="B68" s="234"/>
      <c r="C68" s="235"/>
      <c r="D68" s="236"/>
      <c r="E68" s="237"/>
    </row>
    <row r="69" spans="1:5" ht="15.75" x14ac:dyDescent="0.2">
      <c r="A69" s="235"/>
      <c r="B69" s="234"/>
      <c r="C69" s="235"/>
      <c r="D69" s="236"/>
      <c r="E69" s="237"/>
    </row>
    <row r="70" spans="1:5" ht="15.75" x14ac:dyDescent="0.2">
      <c r="A70" s="235"/>
      <c r="B70" s="234"/>
      <c r="C70" s="235"/>
      <c r="D70" s="236"/>
      <c r="E70" s="237"/>
    </row>
    <row r="71" spans="1:5" ht="15.75" x14ac:dyDescent="0.2">
      <c r="A71" s="235"/>
      <c r="B71" s="234"/>
      <c r="C71" s="235"/>
      <c r="D71" s="236"/>
      <c r="E71" s="237"/>
    </row>
    <row r="72" spans="1:5" ht="15.75" x14ac:dyDescent="0.2">
      <c r="A72" s="235"/>
      <c r="B72" s="234"/>
      <c r="C72" s="235"/>
      <c r="D72" s="236"/>
      <c r="E72" s="237"/>
    </row>
    <row r="73" spans="1:5" ht="15.75" x14ac:dyDescent="0.2">
      <c r="A73" s="235"/>
      <c r="B73" s="234"/>
      <c r="C73" s="235"/>
      <c r="D73" s="236"/>
      <c r="E73" s="237"/>
    </row>
    <row r="74" spans="1:5" ht="15.75" x14ac:dyDescent="0.2">
      <c r="A74" s="235"/>
      <c r="B74" s="234"/>
      <c r="C74" s="235"/>
      <c r="D74" s="236"/>
      <c r="E74" s="237"/>
    </row>
    <row r="75" spans="1:5" ht="15.75" x14ac:dyDescent="0.2">
      <c r="A75" s="235"/>
      <c r="B75" s="234"/>
      <c r="C75" s="235"/>
      <c r="D75" s="236"/>
      <c r="E75" s="237"/>
    </row>
    <row r="76" spans="1:5" ht="15.75" x14ac:dyDescent="0.2">
      <c r="A76" s="235"/>
      <c r="B76" s="234"/>
      <c r="C76" s="235"/>
      <c r="D76" s="236"/>
      <c r="E76" s="237"/>
    </row>
    <row r="77" spans="1:5" ht="15.75" x14ac:dyDescent="0.2">
      <c r="A77" s="235"/>
      <c r="B77" s="234"/>
      <c r="C77" s="235"/>
      <c r="D77" s="236"/>
      <c r="E77" s="237"/>
    </row>
    <row r="78" spans="1:5" ht="15.75" x14ac:dyDescent="0.2">
      <c r="A78" s="235"/>
      <c r="B78" s="234"/>
      <c r="C78" s="235"/>
      <c r="D78" s="236"/>
      <c r="E78" s="237"/>
    </row>
    <row r="79" spans="1:5" ht="15.75" x14ac:dyDescent="0.2">
      <c r="A79" s="235"/>
      <c r="B79" s="234"/>
      <c r="C79" s="235"/>
      <c r="D79" s="236"/>
      <c r="E79" s="237"/>
    </row>
    <row r="80" spans="1:5" ht="15.75" x14ac:dyDescent="0.2">
      <c r="A80" s="235"/>
      <c r="B80" s="234"/>
      <c r="C80" s="235"/>
      <c r="D80" s="236"/>
      <c r="E80" s="237"/>
    </row>
    <row r="81" spans="1:5" ht="15.75" x14ac:dyDescent="0.2">
      <c r="A81" s="235"/>
      <c r="B81" s="234"/>
      <c r="C81" s="235"/>
      <c r="D81" s="236"/>
      <c r="E81" s="237"/>
    </row>
    <row r="82" spans="1:5" ht="15.75" x14ac:dyDescent="0.2">
      <c r="A82" s="235"/>
      <c r="B82" s="234"/>
      <c r="C82" s="235"/>
      <c r="D82" s="236"/>
      <c r="E82" s="237"/>
    </row>
    <row r="83" spans="1:5" ht="15.75" x14ac:dyDescent="0.2">
      <c r="A83" s="235"/>
      <c r="B83" s="234"/>
      <c r="C83" s="235"/>
      <c r="D83" s="236"/>
      <c r="E83" s="237"/>
    </row>
    <row r="84" spans="1:5" ht="15.75" x14ac:dyDescent="0.2">
      <c r="A84" s="235"/>
      <c r="B84" s="234"/>
      <c r="C84" s="235"/>
      <c r="D84" s="236"/>
      <c r="E84" s="237"/>
    </row>
    <row r="85" spans="1:5" ht="15.75" x14ac:dyDescent="0.2">
      <c r="A85" s="235"/>
      <c r="B85" s="234"/>
      <c r="C85" s="235"/>
      <c r="D85" s="236"/>
      <c r="E85" s="237"/>
    </row>
    <row r="86" spans="1:5" ht="15.75" x14ac:dyDescent="0.2">
      <c r="A86" s="235"/>
      <c r="B86" s="234"/>
      <c r="C86" s="235"/>
      <c r="D86" s="236"/>
      <c r="E86" s="237"/>
    </row>
    <row r="87" spans="1:5" ht="15.75" x14ac:dyDescent="0.2">
      <c r="A87" s="235"/>
      <c r="B87" s="234"/>
      <c r="C87" s="235"/>
      <c r="D87" s="236"/>
      <c r="E87" s="237"/>
    </row>
    <row r="88" spans="1:5" ht="15.75" x14ac:dyDescent="0.2">
      <c r="A88" s="235"/>
      <c r="B88" s="234"/>
      <c r="C88" s="235"/>
      <c r="D88" s="236"/>
      <c r="E88" s="237"/>
    </row>
    <row r="89" spans="1:5" ht="15.75" x14ac:dyDescent="0.2">
      <c r="A89" s="235"/>
      <c r="B89" s="234"/>
      <c r="C89" s="235"/>
      <c r="D89" s="236"/>
      <c r="E89" s="237"/>
    </row>
    <row r="90" spans="1:5" ht="15.75" x14ac:dyDescent="0.2">
      <c r="A90" s="235"/>
      <c r="B90" s="234"/>
      <c r="C90" s="235"/>
      <c r="D90" s="236"/>
      <c r="E90" s="237"/>
    </row>
    <row r="91" spans="1:5" ht="15.75" x14ac:dyDescent="0.2">
      <c r="A91" s="235"/>
      <c r="B91" s="234"/>
      <c r="C91" s="235"/>
      <c r="D91" s="236"/>
      <c r="E91" s="237"/>
    </row>
    <row r="92" spans="1:5" ht="15.75" x14ac:dyDescent="0.2">
      <c r="A92" s="235"/>
      <c r="B92" s="234"/>
      <c r="C92" s="235"/>
      <c r="D92" s="236"/>
      <c r="E92" s="237"/>
    </row>
    <row r="93" spans="1:5" ht="15.75" x14ac:dyDescent="0.2">
      <c r="A93" s="235"/>
      <c r="B93" s="234"/>
      <c r="C93" s="235"/>
      <c r="D93" s="236"/>
      <c r="E93" s="237"/>
    </row>
    <row r="94" spans="1:5" ht="15.75" x14ac:dyDescent="0.2">
      <c r="A94" s="235"/>
      <c r="B94" s="234"/>
      <c r="C94" s="235"/>
      <c r="D94" s="236"/>
      <c r="E94" s="237"/>
    </row>
    <row r="95" spans="1:5" ht="15.75" x14ac:dyDescent="0.2">
      <c r="A95" s="235"/>
      <c r="B95" s="234"/>
      <c r="C95" s="235"/>
      <c r="D95" s="236"/>
      <c r="E95" s="237"/>
    </row>
    <row r="96" spans="1:5" ht="15.75" x14ac:dyDescent="0.2">
      <c r="A96" s="235"/>
      <c r="B96" s="234"/>
      <c r="C96" s="235"/>
      <c r="D96" s="236"/>
      <c r="E96" s="237"/>
    </row>
    <row r="97" spans="1:5" ht="15.75" x14ac:dyDescent="0.2">
      <c r="A97" s="235"/>
      <c r="B97" s="234"/>
      <c r="C97" s="235"/>
      <c r="D97" s="236"/>
      <c r="E97" s="237"/>
    </row>
    <row r="98" spans="1:5" ht="15.75" x14ac:dyDescent="0.2">
      <c r="A98" s="235"/>
      <c r="B98" s="234"/>
      <c r="C98" s="235"/>
      <c r="D98" s="236"/>
      <c r="E98" s="237"/>
    </row>
    <row r="99" spans="1:5" ht="15.75" x14ac:dyDescent="0.2">
      <c r="A99" s="235"/>
      <c r="B99" s="234"/>
      <c r="C99" s="235"/>
      <c r="D99" s="236"/>
      <c r="E99" s="237"/>
    </row>
    <row r="100" spans="1:5" ht="15.75" x14ac:dyDescent="0.2">
      <c r="A100" s="235"/>
      <c r="B100" s="234"/>
      <c r="C100" s="235"/>
      <c r="D100" s="236"/>
      <c r="E100" s="237"/>
    </row>
    <row r="101" spans="1:5" ht="15.75" x14ac:dyDescent="0.2">
      <c r="A101" s="235"/>
      <c r="B101" s="234"/>
      <c r="C101" s="235"/>
      <c r="D101" s="236"/>
      <c r="E101" s="237"/>
    </row>
    <row r="102" spans="1:5" ht="15.75" x14ac:dyDescent="0.2">
      <c r="A102" s="235"/>
      <c r="B102" s="234"/>
      <c r="C102" s="235"/>
      <c r="D102" s="236"/>
      <c r="E102" s="237"/>
    </row>
    <row r="103" spans="1:5" ht="15.75" x14ac:dyDescent="0.2">
      <c r="A103" s="235"/>
      <c r="B103" s="234"/>
      <c r="C103" s="235"/>
      <c r="D103" s="236"/>
      <c r="E103" s="237"/>
    </row>
    <row r="104" spans="1:5" ht="15.75" x14ac:dyDescent="0.2">
      <c r="A104" s="235"/>
      <c r="B104" s="234"/>
      <c r="C104" s="235"/>
      <c r="D104" s="236"/>
      <c r="E104" s="237"/>
    </row>
    <row r="105" spans="1:5" ht="15.75" x14ac:dyDescent="0.2">
      <c r="A105" s="235"/>
      <c r="B105" s="234"/>
      <c r="C105" s="235"/>
      <c r="D105" s="236"/>
      <c r="E105" s="237"/>
    </row>
    <row r="106" spans="1:5" ht="15.75" x14ac:dyDescent="0.2">
      <c r="A106" s="235"/>
      <c r="B106" s="234"/>
      <c r="C106" s="235"/>
      <c r="D106" s="236"/>
      <c r="E106" s="237"/>
    </row>
    <row r="107" spans="1:5" ht="15.75" x14ac:dyDescent="0.2">
      <c r="A107" s="235"/>
      <c r="B107" s="234"/>
      <c r="C107" s="235"/>
      <c r="D107" s="236"/>
      <c r="E107" s="237"/>
    </row>
  </sheetData>
  <sheetProtection password="E7C5" sheet="1" objects="1" scenarios="1" selectLockedCells="1" selectUnlockedCells="1"/>
  <mergeCells count="11">
    <mergeCell ref="A19:E19"/>
    <mergeCell ref="A11:E11"/>
    <mergeCell ref="A12:E12"/>
    <mergeCell ref="A10:E10"/>
    <mergeCell ref="A13:E13"/>
    <mergeCell ref="A14:E14"/>
    <mergeCell ref="A9:E9"/>
    <mergeCell ref="A15:E15"/>
    <mergeCell ref="A16:E16"/>
    <mergeCell ref="A18:E18"/>
    <mergeCell ref="A17:E17"/>
  </mergeCells>
  <pageMargins left="0.39370078740157483" right="0.39370078740157483" top="0.39370078740157483" bottom="0.39370078740157483" header="0.78740157480314965" footer="0.78740157480314965"/>
  <pageSetup paperSize="9" scale="62" fitToHeight="3" orientation="portrait" useFirstPageNumber="1" verticalDpi="300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F21"/>
  <sheetViews>
    <sheetView zoomScaleNormal="100" workbookViewId="0">
      <selection activeCell="C1" sqref="C1:D5"/>
    </sheetView>
  </sheetViews>
  <sheetFormatPr defaultColWidth="11.5703125" defaultRowHeight="15" x14ac:dyDescent="0.2"/>
  <cols>
    <col min="1" max="1" width="23.5703125" style="229" customWidth="1"/>
    <col min="2" max="2" width="52.85546875" style="230" customWidth="1"/>
    <col min="3" max="3" width="24.5703125" style="229" customWidth="1"/>
    <col min="4" max="4" width="28" style="231" customWidth="1"/>
    <col min="5" max="5" width="17.140625" style="250" customWidth="1"/>
    <col min="6" max="16384" width="11.5703125" style="231"/>
  </cols>
  <sheetData>
    <row r="1" spans="1:6" x14ac:dyDescent="0.2">
      <c r="A1" s="273"/>
      <c r="B1" s="274"/>
      <c r="C1" s="491" t="s">
        <v>1615</v>
      </c>
      <c r="D1" s="492"/>
      <c r="E1" s="275"/>
    </row>
    <row r="2" spans="1:6" x14ac:dyDescent="0.2">
      <c r="A2" s="273"/>
      <c r="B2" s="274"/>
      <c r="C2" s="491" t="s">
        <v>1616</v>
      </c>
      <c r="D2" s="492"/>
      <c r="E2" s="275"/>
    </row>
    <row r="3" spans="1:6" x14ac:dyDescent="0.2">
      <c r="A3" s="273"/>
      <c r="B3" s="274"/>
      <c r="C3" s="491" t="s">
        <v>1617</v>
      </c>
      <c r="D3" s="493"/>
      <c r="E3" s="275"/>
    </row>
    <row r="4" spans="1:6" x14ac:dyDescent="0.2">
      <c r="A4" s="275"/>
      <c r="B4" s="275"/>
      <c r="C4" s="491" t="s">
        <v>1618</v>
      </c>
      <c r="D4" s="492"/>
      <c r="E4" s="275"/>
    </row>
    <row r="5" spans="1:6" x14ac:dyDescent="0.2">
      <c r="A5" s="275"/>
      <c r="B5" s="275"/>
      <c r="C5" s="494" t="s">
        <v>1619</v>
      </c>
      <c r="D5" s="492"/>
      <c r="E5" s="275"/>
    </row>
    <row r="6" spans="1:6" x14ac:dyDescent="0.2">
      <c r="A6" s="276"/>
      <c r="B6" s="276"/>
      <c r="C6" s="276"/>
      <c r="D6" s="276"/>
      <c r="E6" s="276"/>
    </row>
    <row r="7" spans="1:6" x14ac:dyDescent="0.2">
      <c r="A7" s="274"/>
      <c r="B7" s="274"/>
      <c r="C7" s="277"/>
      <c r="D7" s="275"/>
      <c r="E7" s="278" t="str">
        <f>'Столы, П-образные'!E7</f>
        <v>Измененен: 18.06.2024</v>
      </c>
    </row>
    <row r="8" spans="1:6" x14ac:dyDescent="0.2">
      <c r="E8" s="232"/>
    </row>
    <row r="9" spans="1:6" ht="19.5" thickBot="1" x14ac:dyDescent="0.35">
      <c r="A9" s="422" t="s">
        <v>278</v>
      </c>
      <c r="B9" s="422"/>
      <c r="C9" s="422"/>
      <c r="D9" s="422"/>
      <c r="E9" s="422"/>
      <c r="F9" s="233"/>
    </row>
    <row r="10" spans="1:6" ht="15.75" thickBot="1" x14ac:dyDescent="0.25">
      <c r="A10" s="427" t="s">
        <v>1529</v>
      </c>
      <c r="B10" s="428"/>
      <c r="C10" s="428"/>
      <c r="D10" s="428"/>
      <c r="E10" s="429"/>
    </row>
    <row r="11" spans="1:6" x14ac:dyDescent="0.2">
      <c r="A11" s="338" t="s">
        <v>608</v>
      </c>
      <c r="B11" s="330"/>
      <c r="C11" s="331"/>
      <c r="D11" s="332"/>
      <c r="E11" s="333"/>
    </row>
    <row r="12" spans="1:6" ht="15.75" thickBot="1" x14ac:dyDescent="0.25">
      <c r="A12" s="339" t="s">
        <v>1536</v>
      </c>
      <c r="B12" s="334"/>
      <c r="C12" s="335"/>
      <c r="D12" s="336"/>
      <c r="E12" s="337"/>
    </row>
    <row r="13" spans="1:6" ht="16.5" thickBot="1" x14ac:dyDescent="0.25">
      <c r="A13" s="238" t="s">
        <v>0</v>
      </c>
      <c r="B13" s="239" t="s">
        <v>1</v>
      </c>
      <c r="C13" s="240" t="s">
        <v>1514</v>
      </c>
      <c r="D13" s="240" t="s">
        <v>2</v>
      </c>
      <c r="E13" s="241" t="s">
        <v>1515</v>
      </c>
    </row>
    <row r="14" spans="1:6" ht="68.25" customHeight="1" x14ac:dyDescent="0.2">
      <c r="A14" s="132" t="s">
        <v>246</v>
      </c>
      <c r="B14" s="136" t="s">
        <v>27</v>
      </c>
      <c r="C14" s="254" t="s">
        <v>28</v>
      </c>
      <c r="D14" s="145"/>
      <c r="E14" s="268">
        <f>Таблица!E40</f>
        <v>11811.800000000001</v>
      </c>
    </row>
    <row r="15" spans="1:6" ht="68.25" customHeight="1" x14ac:dyDescent="0.2">
      <c r="A15" s="128" t="s">
        <v>247</v>
      </c>
      <c r="B15" s="140" t="s">
        <v>225</v>
      </c>
      <c r="C15" s="255" t="s">
        <v>29</v>
      </c>
      <c r="D15" s="51"/>
      <c r="E15" s="269">
        <f>Таблица!E41</f>
        <v>23056.799999999999</v>
      </c>
    </row>
    <row r="16" spans="1:6" ht="68.25" customHeight="1" x14ac:dyDescent="0.2">
      <c r="A16" s="128" t="s">
        <v>248</v>
      </c>
      <c r="B16" s="140" t="s">
        <v>34</v>
      </c>
      <c r="C16" s="255" t="s">
        <v>35</v>
      </c>
      <c r="D16" s="51"/>
      <c r="E16" s="269">
        <f>Таблица!E42</f>
        <v>18829.2</v>
      </c>
    </row>
    <row r="17" spans="1:6" ht="68.25" customHeight="1" x14ac:dyDescent="0.2">
      <c r="A17" s="128" t="s">
        <v>1360</v>
      </c>
      <c r="B17" s="140" t="s">
        <v>270</v>
      </c>
      <c r="C17" s="255" t="s">
        <v>30</v>
      </c>
      <c r="D17" s="51"/>
      <c r="E17" s="269">
        <f>Таблица!E43</f>
        <v>20616.7</v>
      </c>
    </row>
    <row r="18" spans="1:6" ht="68.25" customHeight="1" x14ac:dyDescent="0.2">
      <c r="A18" s="128" t="s">
        <v>1362</v>
      </c>
      <c r="B18" s="140" t="s">
        <v>270</v>
      </c>
      <c r="C18" s="255" t="s">
        <v>31</v>
      </c>
      <c r="D18" s="51"/>
      <c r="E18" s="269">
        <f>Таблица!E44</f>
        <v>24939.200000000001</v>
      </c>
    </row>
    <row r="19" spans="1:6" ht="68.25" customHeight="1" x14ac:dyDescent="0.2">
      <c r="A19" s="128" t="s">
        <v>1364</v>
      </c>
      <c r="B19" s="140" t="s">
        <v>270</v>
      </c>
      <c r="C19" s="255" t="s">
        <v>32</v>
      </c>
      <c r="D19" s="51"/>
      <c r="E19" s="269">
        <f>Таблица!E45</f>
        <v>21070.400000000001</v>
      </c>
    </row>
    <row r="20" spans="1:6" ht="68.25" customHeight="1" thickBot="1" x14ac:dyDescent="0.25">
      <c r="A20" s="133" t="s">
        <v>1366</v>
      </c>
      <c r="B20" s="141" t="s">
        <v>270</v>
      </c>
      <c r="C20" s="262" t="s">
        <v>33</v>
      </c>
      <c r="D20" s="144"/>
      <c r="E20" s="271">
        <f>Таблица!E46</f>
        <v>41499.9</v>
      </c>
    </row>
    <row r="21" spans="1:6" s="230" customFormat="1" x14ac:dyDescent="0.2">
      <c r="A21" s="264" t="s">
        <v>351</v>
      </c>
      <c r="C21" s="229"/>
      <c r="D21" s="231"/>
      <c r="E21" s="250"/>
      <c r="F21" s="231"/>
    </row>
  </sheetData>
  <sheetProtection password="E7C5" sheet="1" objects="1" scenarios="1" selectLockedCells="1" selectUnlockedCells="1"/>
  <mergeCells count="2">
    <mergeCell ref="A9:E9"/>
    <mergeCell ref="A10:E10"/>
  </mergeCells>
  <pageMargins left="0.39370078740157483" right="0.39370078740157483" top="0.39370078740157483" bottom="0.39370078740157483" header="0.78740157480314965" footer="0.78740157480314965"/>
  <pageSetup paperSize="9" scale="66" fitToHeight="2" orientation="portrait" useFirstPageNumber="1" horizontalDpi="300" verticalDpi="300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H49"/>
  <sheetViews>
    <sheetView zoomScaleNormal="100" workbookViewId="0">
      <selection activeCell="C1" activeCellId="1" sqref="C1:D5 C1:D5"/>
    </sheetView>
  </sheetViews>
  <sheetFormatPr defaultColWidth="11.5703125" defaultRowHeight="15" x14ac:dyDescent="0.2"/>
  <cols>
    <col min="1" max="1" width="22.140625" style="88" customWidth="1"/>
    <col min="2" max="2" width="52.85546875" style="340" customWidth="1"/>
    <col min="3" max="3" width="26.85546875" style="88" customWidth="1"/>
    <col min="4" max="4" width="28" style="5" customWidth="1"/>
    <col min="5" max="5" width="17.140625" style="372" customWidth="1"/>
    <col min="6" max="16384" width="11.5703125" style="5"/>
  </cols>
  <sheetData>
    <row r="1" spans="1:8" x14ac:dyDescent="0.2">
      <c r="A1" s="273"/>
      <c r="B1" s="274"/>
      <c r="C1" s="491" t="s">
        <v>1615</v>
      </c>
      <c r="D1" s="492"/>
      <c r="E1" s="275"/>
    </row>
    <row r="2" spans="1:8" x14ac:dyDescent="0.2">
      <c r="A2" s="273"/>
      <c r="B2" s="274"/>
      <c r="C2" s="491" t="s">
        <v>1616</v>
      </c>
      <c r="D2" s="492"/>
      <c r="E2" s="275"/>
    </row>
    <row r="3" spans="1:8" x14ac:dyDescent="0.2">
      <c r="A3" s="273"/>
      <c r="B3" s="274"/>
      <c r="C3" s="491" t="s">
        <v>1617</v>
      </c>
      <c r="D3" s="493"/>
      <c r="E3" s="275"/>
    </row>
    <row r="4" spans="1:8" x14ac:dyDescent="0.2">
      <c r="A4" s="275"/>
      <c r="B4" s="275"/>
      <c r="C4" s="491" t="s">
        <v>1618</v>
      </c>
      <c r="D4" s="492"/>
      <c r="E4" s="275"/>
    </row>
    <row r="5" spans="1:8" x14ac:dyDescent="0.2">
      <c r="A5" s="275"/>
      <c r="B5" s="275"/>
      <c r="C5" s="494" t="s">
        <v>1619</v>
      </c>
      <c r="D5" s="492"/>
      <c r="E5" s="275"/>
    </row>
    <row r="6" spans="1:8" x14ac:dyDescent="0.2">
      <c r="A6" s="276"/>
      <c r="B6" s="276"/>
      <c r="C6" s="276"/>
      <c r="D6" s="276"/>
      <c r="E6" s="276"/>
    </row>
    <row r="7" spans="1:8" x14ac:dyDescent="0.2">
      <c r="A7" s="274"/>
      <c r="B7" s="274"/>
      <c r="C7" s="277"/>
      <c r="D7" s="275"/>
      <c r="E7" s="278" t="str">
        <f>'Столы, П-образные'!E7</f>
        <v>Измененен: 18.06.2024</v>
      </c>
    </row>
    <row r="8" spans="1:8" x14ac:dyDescent="0.2">
      <c r="A8" s="274"/>
      <c r="B8" s="274"/>
      <c r="C8" s="277"/>
      <c r="D8" s="275"/>
      <c r="E8" s="278"/>
    </row>
    <row r="9" spans="1:8" ht="18" thickBot="1" x14ac:dyDescent="0.25">
      <c r="A9" s="480" t="s">
        <v>127</v>
      </c>
      <c r="B9" s="480"/>
      <c r="C9" s="480"/>
      <c r="D9" s="480"/>
      <c r="E9" s="480"/>
    </row>
    <row r="10" spans="1:8" ht="23.25" customHeight="1" thickBot="1" x14ac:dyDescent="0.25">
      <c r="A10" s="341" t="s">
        <v>0</v>
      </c>
      <c r="B10" s="342" t="s">
        <v>1</v>
      </c>
      <c r="C10" s="343" t="s">
        <v>1514</v>
      </c>
      <c r="D10" s="343" t="s">
        <v>2</v>
      </c>
      <c r="E10" s="370" t="s">
        <v>1515</v>
      </c>
    </row>
    <row r="11" spans="1:8" ht="23.25" customHeight="1" x14ac:dyDescent="0.2">
      <c r="A11" s="14" t="s">
        <v>232</v>
      </c>
      <c r="B11" s="344" t="s">
        <v>1537</v>
      </c>
      <c r="C11" s="345" t="s">
        <v>93</v>
      </c>
      <c r="D11" s="434"/>
      <c r="E11" s="284">
        <f>Таблица!E127</f>
        <v>2137.2000000000003</v>
      </c>
      <c r="F11" s="9"/>
      <c r="G11" s="9"/>
      <c r="H11" s="9"/>
    </row>
    <row r="12" spans="1:8" ht="23.25" customHeight="1" x14ac:dyDescent="0.2">
      <c r="A12" s="23" t="s">
        <v>233</v>
      </c>
      <c r="B12" s="346" t="s">
        <v>1538</v>
      </c>
      <c r="C12" s="347" t="s">
        <v>94</v>
      </c>
      <c r="D12" s="435"/>
      <c r="E12" s="285">
        <f>Таблица!E128</f>
        <v>2340</v>
      </c>
      <c r="F12" s="9"/>
      <c r="G12" s="9"/>
      <c r="H12" s="9"/>
    </row>
    <row r="13" spans="1:8" ht="23.25" customHeight="1" x14ac:dyDescent="0.2">
      <c r="A13" s="23" t="s">
        <v>234</v>
      </c>
      <c r="B13" s="346" t="s">
        <v>1539</v>
      </c>
      <c r="C13" s="347" t="s">
        <v>95</v>
      </c>
      <c r="D13" s="435"/>
      <c r="E13" s="285">
        <f>Таблица!E129</f>
        <v>2580.5</v>
      </c>
      <c r="F13" s="9"/>
      <c r="G13" s="9"/>
      <c r="H13" s="9"/>
    </row>
    <row r="14" spans="1:8" ht="23.25" customHeight="1" x14ac:dyDescent="0.2">
      <c r="A14" s="23" t="s">
        <v>235</v>
      </c>
      <c r="B14" s="346" t="s">
        <v>1540</v>
      </c>
      <c r="C14" s="347" t="s">
        <v>96</v>
      </c>
      <c r="D14" s="435"/>
      <c r="E14" s="285">
        <f>Таблица!E130</f>
        <v>2784.6</v>
      </c>
      <c r="F14" s="9"/>
      <c r="G14" s="9"/>
      <c r="H14" s="9"/>
    </row>
    <row r="15" spans="1:8" ht="24" customHeight="1" thickBot="1" x14ac:dyDescent="0.25">
      <c r="A15" s="68" t="s">
        <v>236</v>
      </c>
      <c r="B15" s="348" t="s">
        <v>1541</v>
      </c>
      <c r="C15" s="349" t="s">
        <v>97</v>
      </c>
      <c r="D15" s="436"/>
      <c r="E15" s="286">
        <f>Таблица!E131</f>
        <v>3001.7000000000003</v>
      </c>
      <c r="F15" s="369"/>
      <c r="G15" s="9"/>
      <c r="H15" s="9"/>
    </row>
    <row r="16" spans="1:8" ht="24" customHeight="1" x14ac:dyDescent="0.2">
      <c r="A16" s="14" t="s">
        <v>279</v>
      </c>
      <c r="B16" s="344" t="s">
        <v>1542</v>
      </c>
      <c r="C16" s="345" t="s">
        <v>291</v>
      </c>
      <c r="D16" s="481"/>
      <c r="E16" s="284">
        <f>Таблица!E132</f>
        <v>1805.7</v>
      </c>
      <c r="F16" s="369"/>
      <c r="G16" s="9"/>
      <c r="H16" s="9"/>
    </row>
    <row r="17" spans="1:8" ht="24" customHeight="1" x14ac:dyDescent="0.2">
      <c r="A17" s="23" t="s">
        <v>280</v>
      </c>
      <c r="B17" s="346" t="s">
        <v>1543</v>
      </c>
      <c r="C17" s="347" t="s">
        <v>292</v>
      </c>
      <c r="D17" s="482"/>
      <c r="E17" s="285">
        <f>Таблица!E133</f>
        <v>1937</v>
      </c>
      <c r="F17" s="369"/>
      <c r="G17" s="9"/>
      <c r="H17" s="9"/>
    </row>
    <row r="18" spans="1:8" ht="24" customHeight="1" x14ac:dyDescent="0.2">
      <c r="A18" s="23" t="s">
        <v>281</v>
      </c>
      <c r="B18" s="346" t="s">
        <v>1544</v>
      </c>
      <c r="C18" s="347" t="s">
        <v>293</v>
      </c>
      <c r="D18" s="482"/>
      <c r="E18" s="285">
        <f>Таблица!E134</f>
        <v>2154.1</v>
      </c>
      <c r="F18" s="369"/>
      <c r="G18" s="9"/>
      <c r="H18" s="9"/>
    </row>
    <row r="19" spans="1:8" ht="24" customHeight="1" x14ac:dyDescent="0.2">
      <c r="A19" s="23" t="s">
        <v>282</v>
      </c>
      <c r="B19" s="346" t="s">
        <v>1545</v>
      </c>
      <c r="C19" s="347" t="s">
        <v>294</v>
      </c>
      <c r="D19" s="482"/>
      <c r="E19" s="285">
        <f>Таблица!E135</f>
        <v>2483</v>
      </c>
      <c r="F19" s="369"/>
      <c r="G19" s="9"/>
      <c r="H19" s="9"/>
    </row>
    <row r="20" spans="1:8" ht="24" customHeight="1" x14ac:dyDescent="0.2">
      <c r="A20" s="23" t="s">
        <v>283</v>
      </c>
      <c r="B20" s="346" t="s">
        <v>1546</v>
      </c>
      <c r="C20" s="347" t="s">
        <v>295</v>
      </c>
      <c r="D20" s="482"/>
      <c r="E20" s="285">
        <f>Таблица!E136</f>
        <v>2545.4</v>
      </c>
      <c r="F20" s="369"/>
      <c r="G20" s="9"/>
      <c r="H20" s="9"/>
    </row>
    <row r="21" spans="1:8" ht="24" customHeight="1" thickBot="1" x14ac:dyDescent="0.25">
      <c r="A21" s="68" t="s">
        <v>284</v>
      </c>
      <c r="B21" s="69" t="s">
        <v>1547</v>
      </c>
      <c r="C21" s="349" t="s">
        <v>296</v>
      </c>
      <c r="D21" s="482"/>
      <c r="E21" s="286">
        <f>Таблица!E137</f>
        <v>2853.5</v>
      </c>
      <c r="F21" s="369"/>
      <c r="G21" s="9"/>
      <c r="H21" s="9"/>
    </row>
    <row r="22" spans="1:8" ht="24" customHeight="1" x14ac:dyDescent="0.2">
      <c r="A22" s="14" t="s">
        <v>338</v>
      </c>
      <c r="B22" s="350" t="s">
        <v>1548</v>
      </c>
      <c r="C22" s="351" t="s">
        <v>327</v>
      </c>
      <c r="D22" s="481"/>
      <c r="E22" s="284">
        <f>Таблица!E240</f>
        <v>4374.5</v>
      </c>
      <c r="F22" s="369"/>
      <c r="G22" s="9"/>
      <c r="H22" s="9"/>
    </row>
    <row r="23" spans="1:8" ht="24" customHeight="1" x14ac:dyDescent="0.2">
      <c r="A23" s="23" t="s">
        <v>339</v>
      </c>
      <c r="B23" s="352" t="s">
        <v>1549</v>
      </c>
      <c r="C23" s="353" t="s">
        <v>328</v>
      </c>
      <c r="D23" s="482"/>
      <c r="E23" s="285">
        <f>Таблица!E241</f>
        <v>5157.1000000000004</v>
      </c>
      <c r="F23" s="369"/>
      <c r="G23" s="9"/>
      <c r="H23" s="9"/>
    </row>
    <row r="24" spans="1:8" ht="24" customHeight="1" x14ac:dyDescent="0.2">
      <c r="A24" s="23" t="s">
        <v>340</v>
      </c>
      <c r="B24" s="352" t="s">
        <v>1550</v>
      </c>
      <c r="C24" s="353" t="s">
        <v>329</v>
      </c>
      <c r="D24" s="482"/>
      <c r="E24" s="285">
        <f>Таблица!E242</f>
        <v>5934.5</v>
      </c>
      <c r="F24" s="369"/>
      <c r="G24" s="9"/>
      <c r="H24" s="9"/>
    </row>
    <row r="25" spans="1:8" ht="24" customHeight="1" x14ac:dyDescent="0.2">
      <c r="A25" s="23" t="s">
        <v>341</v>
      </c>
      <c r="B25" s="352" t="s">
        <v>1551</v>
      </c>
      <c r="C25" s="353" t="s">
        <v>330</v>
      </c>
      <c r="D25" s="482"/>
      <c r="E25" s="285">
        <f>Таблица!E243</f>
        <v>6714.5</v>
      </c>
      <c r="F25" s="369"/>
      <c r="G25" s="9"/>
      <c r="H25" s="9"/>
    </row>
    <row r="26" spans="1:8" ht="24" customHeight="1" thickBot="1" x14ac:dyDescent="0.25">
      <c r="A26" s="29" t="s">
        <v>342</v>
      </c>
      <c r="B26" s="354" t="s">
        <v>1552</v>
      </c>
      <c r="C26" s="355" t="s">
        <v>331</v>
      </c>
      <c r="D26" s="483"/>
      <c r="E26" s="287">
        <f>Таблица!E244</f>
        <v>7494.5</v>
      </c>
      <c r="F26" s="9"/>
      <c r="G26" s="9"/>
      <c r="H26" s="9"/>
    </row>
    <row r="27" spans="1:8" ht="24" customHeight="1" x14ac:dyDescent="0.2">
      <c r="A27" s="14" t="s">
        <v>343</v>
      </c>
      <c r="B27" s="15" t="s">
        <v>1553</v>
      </c>
      <c r="C27" s="351" t="s">
        <v>332</v>
      </c>
      <c r="D27" s="481"/>
      <c r="E27" s="284">
        <f>Таблица!E245</f>
        <v>2967.9</v>
      </c>
      <c r="F27" s="9"/>
      <c r="G27" s="9"/>
      <c r="H27" s="9"/>
    </row>
    <row r="28" spans="1:8" ht="24" customHeight="1" x14ac:dyDescent="0.2">
      <c r="A28" s="23" t="s">
        <v>344</v>
      </c>
      <c r="B28" s="24" t="s">
        <v>1554</v>
      </c>
      <c r="C28" s="353" t="s">
        <v>333</v>
      </c>
      <c r="D28" s="482"/>
      <c r="E28" s="285">
        <f>Таблица!E246</f>
        <v>3372.2000000000003</v>
      </c>
      <c r="F28" s="9"/>
      <c r="G28" s="9"/>
      <c r="H28" s="9"/>
    </row>
    <row r="29" spans="1:8" ht="24" customHeight="1" x14ac:dyDescent="0.2">
      <c r="A29" s="23" t="s">
        <v>345</v>
      </c>
      <c r="B29" s="24" t="s">
        <v>1555</v>
      </c>
      <c r="C29" s="353" t="s">
        <v>334</v>
      </c>
      <c r="D29" s="482"/>
      <c r="E29" s="285">
        <f>Таблица!E247</f>
        <v>3980.6</v>
      </c>
      <c r="F29" s="9"/>
      <c r="G29" s="9"/>
      <c r="H29" s="9"/>
    </row>
    <row r="30" spans="1:8" ht="24" customHeight="1" x14ac:dyDescent="0.2">
      <c r="A30" s="23" t="s">
        <v>346</v>
      </c>
      <c r="B30" s="24" t="s">
        <v>1556</v>
      </c>
      <c r="C30" s="353" t="s">
        <v>335</v>
      </c>
      <c r="D30" s="482"/>
      <c r="E30" s="285">
        <f>Таблица!E248</f>
        <v>4994.6000000000004</v>
      </c>
      <c r="F30" s="9"/>
      <c r="G30" s="9"/>
      <c r="H30" s="9"/>
    </row>
    <row r="31" spans="1:8" ht="23.25" customHeight="1" x14ac:dyDescent="0.2">
      <c r="A31" s="23" t="s">
        <v>347</v>
      </c>
      <c r="B31" s="24" t="s">
        <v>1557</v>
      </c>
      <c r="C31" s="353" t="s">
        <v>336</v>
      </c>
      <c r="D31" s="482"/>
      <c r="E31" s="285">
        <f>Таблица!E249</f>
        <v>5752.5</v>
      </c>
      <c r="F31" s="9"/>
      <c r="G31" s="9"/>
      <c r="H31" s="9"/>
    </row>
    <row r="32" spans="1:8" ht="23.25" customHeight="1" thickBot="1" x14ac:dyDescent="0.25">
      <c r="A32" s="29" t="s">
        <v>348</v>
      </c>
      <c r="B32" s="30" t="s">
        <v>1558</v>
      </c>
      <c r="C32" s="355" t="s">
        <v>337</v>
      </c>
      <c r="D32" s="483"/>
      <c r="E32" s="287">
        <f>Таблица!E250</f>
        <v>6688.5</v>
      </c>
      <c r="F32" s="9"/>
      <c r="G32" s="9"/>
      <c r="H32" s="9"/>
    </row>
    <row r="33" spans="1:5" ht="23.25" customHeight="1" x14ac:dyDescent="0.2">
      <c r="A33" s="356" t="s">
        <v>227</v>
      </c>
      <c r="B33" s="357" t="s">
        <v>1559</v>
      </c>
      <c r="C33" s="358" t="s">
        <v>98</v>
      </c>
      <c r="D33" s="477"/>
      <c r="E33" s="371">
        <f>Таблица!E138</f>
        <v>1612</v>
      </c>
    </row>
    <row r="34" spans="1:5" ht="23.25" customHeight="1" x14ac:dyDescent="0.2">
      <c r="A34" s="23" t="s">
        <v>228</v>
      </c>
      <c r="B34" s="60" t="s">
        <v>1560</v>
      </c>
      <c r="C34" s="347" t="s">
        <v>99</v>
      </c>
      <c r="D34" s="477"/>
      <c r="E34" s="285">
        <f>Таблица!E139</f>
        <v>1684.8</v>
      </c>
    </row>
    <row r="35" spans="1:5" ht="23.25" customHeight="1" x14ac:dyDescent="0.2">
      <c r="A35" s="23" t="s">
        <v>229</v>
      </c>
      <c r="B35" s="346" t="s">
        <v>1561</v>
      </c>
      <c r="C35" s="347" t="s">
        <v>100</v>
      </c>
      <c r="D35" s="477"/>
      <c r="E35" s="285">
        <f>Таблица!E140</f>
        <v>1895.4</v>
      </c>
    </row>
    <row r="36" spans="1:5" ht="29.25" customHeight="1" x14ac:dyDescent="0.2">
      <c r="A36" s="23" t="s">
        <v>230</v>
      </c>
      <c r="B36" s="346" t="s">
        <v>1562</v>
      </c>
      <c r="C36" s="347" t="s">
        <v>101</v>
      </c>
      <c r="D36" s="477"/>
      <c r="E36" s="285">
        <f>Таблица!E141</f>
        <v>2104.7000000000003</v>
      </c>
    </row>
    <row r="37" spans="1:5" ht="29.25" customHeight="1" thickBot="1" x14ac:dyDescent="0.25">
      <c r="A37" s="42" t="s">
        <v>231</v>
      </c>
      <c r="B37" s="359" t="s">
        <v>1563</v>
      </c>
      <c r="C37" s="360" t="s">
        <v>102</v>
      </c>
      <c r="D37" s="478"/>
      <c r="E37" s="287">
        <f>Таблица!E142</f>
        <v>2302.3000000000002</v>
      </c>
    </row>
    <row r="38" spans="1:5" ht="17.25" x14ac:dyDescent="0.2">
      <c r="A38" s="36" t="s">
        <v>311</v>
      </c>
      <c r="B38" s="361" t="s">
        <v>1564</v>
      </c>
      <c r="C38" s="362" t="s">
        <v>215</v>
      </c>
      <c r="D38" s="479"/>
      <c r="E38" s="284">
        <f>Таблица!E143</f>
        <v>2187.9</v>
      </c>
    </row>
    <row r="39" spans="1:5" ht="17.25" x14ac:dyDescent="0.2">
      <c r="A39" s="41" t="s">
        <v>312</v>
      </c>
      <c r="B39" s="363" t="s">
        <v>1565</v>
      </c>
      <c r="C39" s="364" t="s">
        <v>216</v>
      </c>
      <c r="D39" s="477"/>
      <c r="E39" s="285">
        <f>Таблица!E144</f>
        <v>2436.2000000000003</v>
      </c>
    </row>
    <row r="40" spans="1:5" ht="17.25" x14ac:dyDescent="0.2">
      <c r="A40" s="40" t="s">
        <v>313</v>
      </c>
      <c r="B40" s="363" t="s">
        <v>1566</v>
      </c>
      <c r="C40" s="364" t="s">
        <v>217</v>
      </c>
      <c r="D40" s="477"/>
      <c r="E40" s="285">
        <f>Таблица!E145</f>
        <v>2717</v>
      </c>
    </row>
    <row r="41" spans="1:5" ht="17.25" x14ac:dyDescent="0.2">
      <c r="A41" s="40" t="s">
        <v>314</v>
      </c>
      <c r="B41" s="363" t="s">
        <v>1567</v>
      </c>
      <c r="C41" s="364" t="s">
        <v>218</v>
      </c>
      <c r="D41" s="477"/>
      <c r="E41" s="285">
        <f>Таблица!E146</f>
        <v>2974.4</v>
      </c>
    </row>
    <row r="42" spans="1:5" ht="18" thickBot="1" x14ac:dyDescent="0.25">
      <c r="A42" s="44" t="s">
        <v>315</v>
      </c>
      <c r="B42" s="365" t="s">
        <v>1568</v>
      </c>
      <c r="C42" s="366" t="s">
        <v>219</v>
      </c>
      <c r="D42" s="478"/>
      <c r="E42" s="287">
        <f>Таблица!E147</f>
        <v>3240.9</v>
      </c>
    </row>
    <row r="43" spans="1:5" x14ac:dyDescent="0.2">
      <c r="A43" s="367" t="s">
        <v>349</v>
      </c>
    </row>
    <row r="44" spans="1:5" x14ac:dyDescent="0.2">
      <c r="A44" s="367" t="s">
        <v>350</v>
      </c>
    </row>
    <row r="49" spans="1:1" x14ac:dyDescent="0.2">
      <c r="A49" s="368"/>
    </row>
  </sheetData>
  <sheetProtection password="E7C5" sheet="1" objects="1" scenarios="1" selectLockedCells="1" selectUnlockedCells="1"/>
  <mergeCells count="7">
    <mergeCell ref="D11:D15"/>
    <mergeCell ref="D33:D37"/>
    <mergeCell ref="D38:D42"/>
    <mergeCell ref="A9:E9"/>
    <mergeCell ref="D16:D21"/>
    <mergeCell ref="D22:D26"/>
    <mergeCell ref="D27:D32"/>
  </mergeCells>
  <pageMargins left="0.39370078740157483" right="0.39370078740157483" top="0.39370078740157483" bottom="0.39370078740157483" header="0.78740157480314965" footer="0.78740157480314965"/>
  <pageSetup paperSize="9" scale="66" fitToHeight="2" orientation="portrait" useFirstPageNumber="1" horizontalDpi="300" verticalDpi="300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E45"/>
  <sheetViews>
    <sheetView zoomScaleNormal="100" workbookViewId="0">
      <selection activeCell="C1" sqref="C1:D5"/>
    </sheetView>
  </sheetViews>
  <sheetFormatPr defaultColWidth="11.5703125" defaultRowHeight="15" x14ac:dyDescent="0.2"/>
  <cols>
    <col min="1" max="1" width="22.140625" style="368" customWidth="1"/>
    <col min="2" max="2" width="52.85546875" style="340" customWidth="1"/>
    <col min="3" max="3" width="26.85546875" style="88" customWidth="1"/>
    <col min="4" max="4" width="28" style="5" customWidth="1"/>
    <col min="5" max="5" width="17.140625" style="372" customWidth="1"/>
    <col min="6" max="16384" width="11.5703125" style="5"/>
  </cols>
  <sheetData>
    <row r="1" spans="1:5" x14ac:dyDescent="0.2">
      <c r="A1" s="273"/>
      <c r="B1" s="274"/>
      <c r="C1" s="491" t="s">
        <v>1615</v>
      </c>
      <c r="D1" s="492"/>
      <c r="E1" s="275"/>
    </row>
    <row r="2" spans="1:5" x14ac:dyDescent="0.2">
      <c r="A2" s="273"/>
      <c r="B2" s="274"/>
      <c r="C2" s="491" t="s">
        <v>1616</v>
      </c>
      <c r="D2" s="492"/>
      <c r="E2" s="275"/>
    </row>
    <row r="3" spans="1:5" x14ac:dyDescent="0.2">
      <c r="A3" s="273"/>
      <c r="B3" s="274"/>
      <c r="C3" s="491" t="s">
        <v>1617</v>
      </c>
      <c r="D3" s="493"/>
      <c r="E3" s="275"/>
    </row>
    <row r="4" spans="1:5" x14ac:dyDescent="0.2">
      <c r="A4" s="275"/>
      <c r="B4" s="275"/>
      <c r="C4" s="491" t="s">
        <v>1618</v>
      </c>
      <c r="D4" s="492"/>
      <c r="E4" s="275"/>
    </row>
    <row r="5" spans="1:5" x14ac:dyDescent="0.2">
      <c r="A5" s="275"/>
      <c r="B5" s="275"/>
      <c r="C5" s="494" t="s">
        <v>1619</v>
      </c>
      <c r="D5" s="492"/>
      <c r="E5" s="275"/>
    </row>
    <row r="6" spans="1:5" x14ac:dyDescent="0.2">
      <c r="A6" s="276"/>
      <c r="B6" s="276"/>
      <c r="C6" s="276"/>
      <c r="D6" s="276"/>
      <c r="E6" s="276"/>
    </row>
    <row r="7" spans="1:5" x14ac:dyDescent="0.2">
      <c r="A7" s="276"/>
      <c r="B7" s="276"/>
      <c r="C7" s="276"/>
      <c r="D7" s="276"/>
      <c r="E7" s="278" t="str">
        <f>'Столы, П-образные'!E7</f>
        <v>Измененен: 18.06.2024</v>
      </c>
    </row>
    <row r="8" spans="1:5" x14ac:dyDescent="0.2">
      <c r="A8" s="274"/>
      <c r="B8" s="274"/>
      <c r="C8" s="277"/>
      <c r="D8" s="275"/>
      <c r="E8" s="5"/>
    </row>
    <row r="9" spans="1:5" ht="22.5" customHeight="1" thickBot="1" x14ac:dyDescent="0.25">
      <c r="A9" s="487" t="s">
        <v>118</v>
      </c>
      <c r="B9" s="487"/>
      <c r="C9" s="487"/>
      <c r="D9" s="487"/>
      <c r="E9" s="487"/>
    </row>
    <row r="10" spans="1:5" ht="22.5" customHeight="1" thickBot="1" x14ac:dyDescent="0.25">
      <c r="A10" s="373" t="s">
        <v>0</v>
      </c>
      <c r="B10" s="374" t="s">
        <v>1</v>
      </c>
      <c r="C10" s="375" t="s">
        <v>1514</v>
      </c>
      <c r="D10" s="375" t="s">
        <v>2</v>
      </c>
      <c r="E10" s="376" t="s">
        <v>1515</v>
      </c>
    </row>
    <row r="11" spans="1:5" ht="24" customHeight="1" x14ac:dyDescent="0.2">
      <c r="A11" s="132" t="s">
        <v>202</v>
      </c>
      <c r="B11" s="136" t="s">
        <v>175</v>
      </c>
      <c r="C11" s="254" t="s">
        <v>179</v>
      </c>
      <c r="D11" s="408"/>
      <c r="E11" s="268">
        <f>Таблица!E210</f>
        <v>2711.8</v>
      </c>
    </row>
    <row r="12" spans="1:5" ht="24" customHeight="1" x14ac:dyDescent="0.2">
      <c r="A12" s="128" t="s">
        <v>203</v>
      </c>
      <c r="B12" s="140" t="s">
        <v>175</v>
      </c>
      <c r="C12" s="255" t="s">
        <v>180</v>
      </c>
      <c r="D12" s="409"/>
      <c r="E12" s="269">
        <f>Таблица!E211</f>
        <v>2992.6</v>
      </c>
    </row>
    <row r="13" spans="1:5" ht="24" customHeight="1" x14ac:dyDescent="0.2">
      <c r="A13" s="128" t="s">
        <v>204</v>
      </c>
      <c r="B13" s="140" t="s">
        <v>175</v>
      </c>
      <c r="C13" s="255" t="s">
        <v>181</v>
      </c>
      <c r="D13" s="409"/>
      <c r="E13" s="269">
        <f>Таблица!E212</f>
        <v>3133</v>
      </c>
    </row>
    <row r="14" spans="1:5" ht="24" customHeight="1" x14ac:dyDescent="0.2">
      <c r="A14" s="128" t="s">
        <v>205</v>
      </c>
      <c r="B14" s="140" t="s">
        <v>175</v>
      </c>
      <c r="C14" s="255" t="s">
        <v>182</v>
      </c>
      <c r="D14" s="409"/>
      <c r="E14" s="269">
        <f>Таблица!E213</f>
        <v>3274.7000000000003</v>
      </c>
    </row>
    <row r="15" spans="1:5" ht="24" customHeight="1" thickBot="1" x14ac:dyDescent="0.25">
      <c r="A15" s="133" t="s">
        <v>206</v>
      </c>
      <c r="B15" s="141" t="s">
        <v>175</v>
      </c>
      <c r="C15" s="262" t="s">
        <v>183</v>
      </c>
      <c r="D15" s="410"/>
      <c r="E15" s="271">
        <f>Таблица!E214</f>
        <v>3563.3</v>
      </c>
    </row>
    <row r="16" spans="1:5" ht="24" customHeight="1" x14ac:dyDescent="0.2">
      <c r="A16" s="132" t="s">
        <v>207</v>
      </c>
      <c r="B16" s="136" t="s">
        <v>174</v>
      </c>
      <c r="C16" s="254" t="s">
        <v>178</v>
      </c>
      <c r="D16" s="488" t="s">
        <v>177</v>
      </c>
      <c r="E16" s="268">
        <f>Таблица!E215</f>
        <v>4253.6000000000004</v>
      </c>
    </row>
    <row r="17" spans="1:5" ht="24" customHeight="1" x14ac:dyDescent="0.2">
      <c r="A17" s="128" t="s">
        <v>208</v>
      </c>
      <c r="B17" s="140" t="s">
        <v>176</v>
      </c>
      <c r="C17" s="255" t="s">
        <v>178</v>
      </c>
      <c r="D17" s="489"/>
      <c r="E17" s="269">
        <f>Таблица!E216</f>
        <v>4253.6000000000004</v>
      </c>
    </row>
    <row r="18" spans="1:5" ht="24" customHeight="1" x14ac:dyDescent="0.2">
      <c r="A18" s="128" t="s">
        <v>209</v>
      </c>
      <c r="B18" s="140" t="s">
        <v>174</v>
      </c>
      <c r="C18" s="255" t="s">
        <v>184</v>
      </c>
      <c r="D18" s="489"/>
      <c r="E18" s="269">
        <f>Таблица!E217</f>
        <v>3733.6</v>
      </c>
    </row>
    <row r="19" spans="1:5" ht="24" customHeight="1" thickBot="1" x14ac:dyDescent="0.25">
      <c r="A19" s="133" t="s">
        <v>210</v>
      </c>
      <c r="B19" s="141" t="s">
        <v>176</v>
      </c>
      <c r="C19" s="262" t="s">
        <v>184</v>
      </c>
      <c r="D19" s="490"/>
      <c r="E19" s="271">
        <f>Таблица!E218</f>
        <v>3733.6</v>
      </c>
    </row>
    <row r="20" spans="1:5" ht="24" customHeight="1" x14ac:dyDescent="0.2">
      <c r="A20" s="132" t="s">
        <v>211</v>
      </c>
      <c r="B20" s="136" t="s">
        <v>174</v>
      </c>
      <c r="C20" s="254" t="s">
        <v>185</v>
      </c>
      <c r="D20" s="488" t="s">
        <v>177</v>
      </c>
      <c r="E20" s="268">
        <f>Таблица!E219</f>
        <v>4210.7</v>
      </c>
    </row>
    <row r="21" spans="1:5" ht="24" customHeight="1" x14ac:dyDescent="0.2">
      <c r="A21" s="128" t="s">
        <v>212</v>
      </c>
      <c r="B21" s="140" t="s">
        <v>176</v>
      </c>
      <c r="C21" s="255" t="s">
        <v>185</v>
      </c>
      <c r="D21" s="489"/>
      <c r="E21" s="269">
        <f>Таблица!E220</f>
        <v>4210.7</v>
      </c>
    </row>
    <row r="22" spans="1:5" ht="24" customHeight="1" x14ac:dyDescent="0.2">
      <c r="A22" s="128" t="s">
        <v>213</v>
      </c>
      <c r="B22" s="140" t="s">
        <v>174</v>
      </c>
      <c r="C22" s="255" t="s">
        <v>186</v>
      </c>
      <c r="D22" s="489"/>
      <c r="E22" s="269">
        <f>Таблица!E221</f>
        <v>5112.9000000000005</v>
      </c>
    </row>
    <row r="23" spans="1:5" ht="24" customHeight="1" thickBot="1" x14ac:dyDescent="0.25">
      <c r="A23" s="133" t="s">
        <v>214</v>
      </c>
      <c r="B23" s="141" t="s">
        <v>176</v>
      </c>
      <c r="C23" s="262" t="s">
        <v>186</v>
      </c>
      <c r="D23" s="490"/>
      <c r="E23" s="271">
        <f>Таблица!E222</f>
        <v>5112.9000000000005</v>
      </c>
    </row>
    <row r="24" spans="1:5" ht="24" customHeight="1" x14ac:dyDescent="0.2">
      <c r="A24" s="132" t="s">
        <v>238</v>
      </c>
      <c r="B24" s="136" t="s">
        <v>187</v>
      </c>
      <c r="C24" s="254" t="s">
        <v>188</v>
      </c>
      <c r="D24" s="408"/>
      <c r="E24" s="268">
        <f>Таблица!E223</f>
        <v>1501.5</v>
      </c>
    </row>
    <row r="25" spans="1:5" ht="24" customHeight="1" x14ac:dyDescent="0.2">
      <c r="A25" s="128" t="s">
        <v>239</v>
      </c>
      <c r="B25" s="140" t="s">
        <v>187</v>
      </c>
      <c r="C25" s="255" t="s">
        <v>189</v>
      </c>
      <c r="D25" s="409"/>
      <c r="E25" s="269">
        <f>Таблица!E224</f>
        <v>1874.6000000000001</v>
      </c>
    </row>
    <row r="26" spans="1:5" ht="24" customHeight="1" thickBot="1" x14ac:dyDescent="0.25">
      <c r="A26" s="133" t="s">
        <v>240</v>
      </c>
      <c r="B26" s="141" t="s">
        <v>187</v>
      </c>
      <c r="C26" s="262" t="s">
        <v>190</v>
      </c>
      <c r="D26" s="410"/>
      <c r="E26" s="271">
        <f>Таблица!E225</f>
        <v>2241.2000000000003</v>
      </c>
    </row>
    <row r="27" spans="1:5" ht="24" customHeight="1" x14ac:dyDescent="0.2">
      <c r="A27" s="132" t="s">
        <v>241</v>
      </c>
      <c r="B27" s="136" t="s">
        <v>191</v>
      </c>
      <c r="C27" s="254" t="s">
        <v>192</v>
      </c>
      <c r="D27" s="408"/>
      <c r="E27" s="268">
        <f>Таблица!E227</f>
        <v>3589.3</v>
      </c>
    </row>
    <row r="28" spans="1:5" ht="24" customHeight="1" x14ac:dyDescent="0.2">
      <c r="A28" s="128" t="s">
        <v>242</v>
      </c>
      <c r="B28" s="140" t="s">
        <v>191</v>
      </c>
      <c r="C28" s="255" t="s">
        <v>193</v>
      </c>
      <c r="D28" s="409"/>
      <c r="E28" s="269">
        <f>Таблица!E228</f>
        <v>4161.3</v>
      </c>
    </row>
    <row r="29" spans="1:5" ht="24" customHeight="1" x14ac:dyDescent="0.2">
      <c r="A29" s="128" t="s">
        <v>243</v>
      </c>
      <c r="B29" s="140" t="s">
        <v>191</v>
      </c>
      <c r="C29" s="255" t="s">
        <v>194</v>
      </c>
      <c r="D29" s="409"/>
      <c r="E29" s="269">
        <f>Таблица!E229</f>
        <v>4720.3</v>
      </c>
    </row>
    <row r="30" spans="1:5" ht="24" customHeight="1" x14ac:dyDescent="0.2">
      <c r="A30" s="128" t="s">
        <v>244</v>
      </c>
      <c r="B30" s="140" t="s">
        <v>191</v>
      </c>
      <c r="C30" s="255" t="s">
        <v>195</v>
      </c>
      <c r="D30" s="409"/>
      <c r="E30" s="269">
        <f>Таблица!E230</f>
        <v>5332.6</v>
      </c>
    </row>
    <row r="31" spans="1:5" ht="24" customHeight="1" thickBot="1" x14ac:dyDescent="0.25">
      <c r="A31" s="143" t="s">
        <v>245</v>
      </c>
      <c r="B31" s="201" t="s">
        <v>191</v>
      </c>
      <c r="C31" s="258" t="s">
        <v>196</v>
      </c>
      <c r="D31" s="418"/>
      <c r="E31" s="270">
        <f>Таблица!E231</f>
        <v>5943.6</v>
      </c>
    </row>
    <row r="32" spans="1:5" ht="24" customHeight="1" x14ac:dyDescent="0.2">
      <c r="A32" s="91" t="s">
        <v>264</v>
      </c>
      <c r="B32" s="136" t="s">
        <v>1569</v>
      </c>
      <c r="C32" s="99" t="s">
        <v>98</v>
      </c>
      <c r="D32" s="408"/>
      <c r="E32" s="268">
        <f>Таблица!E234</f>
        <v>677.30000000000007</v>
      </c>
    </row>
    <row r="33" spans="1:5" ht="24" customHeight="1" x14ac:dyDescent="0.2">
      <c r="A33" s="106" t="s">
        <v>265</v>
      </c>
      <c r="B33" s="140" t="s">
        <v>1570</v>
      </c>
      <c r="C33" s="154" t="s">
        <v>99</v>
      </c>
      <c r="D33" s="409"/>
      <c r="E33" s="269">
        <f>Таблица!E235</f>
        <v>750.1</v>
      </c>
    </row>
    <row r="34" spans="1:5" ht="24" customHeight="1" x14ac:dyDescent="0.2">
      <c r="A34" s="106" t="s">
        <v>266</v>
      </c>
      <c r="B34" s="140" t="s">
        <v>1571</v>
      </c>
      <c r="C34" s="154" t="s">
        <v>100</v>
      </c>
      <c r="D34" s="409"/>
      <c r="E34" s="269">
        <f>Таблица!E236</f>
        <v>960.7</v>
      </c>
    </row>
    <row r="35" spans="1:5" ht="24" customHeight="1" x14ac:dyDescent="0.2">
      <c r="A35" s="106" t="s">
        <v>267</v>
      </c>
      <c r="B35" s="140" t="s">
        <v>1572</v>
      </c>
      <c r="C35" s="154" t="s">
        <v>101</v>
      </c>
      <c r="D35" s="409"/>
      <c r="E35" s="269">
        <f>Таблица!E237</f>
        <v>1170</v>
      </c>
    </row>
    <row r="36" spans="1:5" ht="24" customHeight="1" thickBot="1" x14ac:dyDescent="0.25">
      <c r="A36" s="214" t="s">
        <v>268</v>
      </c>
      <c r="B36" s="201" t="s">
        <v>1573</v>
      </c>
      <c r="C36" s="169" t="s">
        <v>102</v>
      </c>
      <c r="D36" s="418"/>
      <c r="E36" s="270">
        <f>Таблица!E238</f>
        <v>1367.6000000000001</v>
      </c>
    </row>
    <row r="37" spans="1:5" ht="24" customHeight="1" x14ac:dyDescent="0.2">
      <c r="A37" s="122" t="s">
        <v>299</v>
      </c>
      <c r="B37" s="136" t="s">
        <v>1574</v>
      </c>
      <c r="C37" s="99" t="s">
        <v>291</v>
      </c>
      <c r="D37" s="484"/>
      <c r="E37" s="268">
        <f>Таблица!E251</f>
        <v>950.30000000000007</v>
      </c>
    </row>
    <row r="38" spans="1:5" ht="24" customHeight="1" x14ac:dyDescent="0.2">
      <c r="A38" s="130" t="s">
        <v>300</v>
      </c>
      <c r="B38" s="140" t="s">
        <v>1575</v>
      </c>
      <c r="C38" s="154" t="s">
        <v>292</v>
      </c>
      <c r="D38" s="485"/>
      <c r="E38" s="269">
        <f>Таблица!E252</f>
        <v>1081.6000000000001</v>
      </c>
    </row>
    <row r="39" spans="1:5" ht="24" customHeight="1" x14ac:dyDescent="0.2">
      <c r="A39" s="130" t="s">
        <v>301</v>
      </c>
      <c r="B39" s="140" t="s">
        <v>1576</v>
      </c>
      <c r="C39" s="154" t="s">
        <v>293</v>
      </c>
      <c r="D39" s="485"/>
      <c r="E39" s="269">
        <f>Таблица!E253</f>
        <v>1298.7</v>
      </c>
    </row>
    <row r="40" spans="1:5" ht="24" customHeight="1" x14ac:dyDescent="0.2">
      <c r="A40" s="130" t="s">
        <v>302</v>
      </c>
      <c r="B40" s="140" t="s">
        <v>1577</v>
      </c>
      <c r="C40" s="154" t="s">
        <v>294</v>
      </c>
      <c r="D40" s="485"/>
      <c r="E40" s="269">
        <f>Таблица!E254</f>
        <v>1627.6000000000001</v>
      </c>
    </row>
    <row r="41" spans="1:5" ht="24" customHeight="1" x14ac:dyDescent="0.2">
      <c r="A41" s="130" t="s">
        <v>303</v>
      </c>
      <c r="B41" s="140" t="s">
        <v>1578</v>
      </c>
      <c r="C41" s="154" t="s">
        <v>295</v>
      </c>
      <c r="D41" s="485"/>
      <c r="E41" s="269">
        <f>Таблица!E255</f>
        <v>1690</v>
      </c>
    </row>
    <row r="42" spans="1:5" ht="24" customHeight="1" thickBot="1" x14ac:dyDescent="0.25">
      <c r="A42" s="131" t="s">
        <v>304</v>
      </c>
      <c r="B42" s="141" t="s">
        <v>1579</v>
      </c>
      <c r="C42" s="156" t="s">
        <v>296</v>
      </c>
      <c r="D42" s="486"/>
      <c r="E42" s="271">
        <f>Таблица!E256</f>
        <v>1998.1000000000001</v>
      </c>
    </row>
    <row r="43" spans="1:5" ht="85.5" customHeight="1" x14ac:dyDescent="0.2">
      <c r="A43" s="216" t="s">
        <v>255</v>
      </c>
      <c r="B43" s="137" t="s">
        <v>220</v>
      </c>
      <c r="C43" s="124" t="s">
        <v>221</v>
      </c>
      <c r="D43" s="174"/>
      <c r="E43" s="377">
        <f>Таблица!E257</f>
        <v>11096.800000000001</v>
      </c>
    </row>
    <row r="44" spans="1:5" ht="47.25" customHeight="1" x14ac:dyDescent="0.2">
      <c r="A44" s="128" t="s">
        <v>256</v>
      </c>
      <c r="B44" s="140" t="s">
        <v>224</v>
      </c>
      <c r="C44" s="255" t="s">
        <v>222</v>
      </c>
      <c r="D44" s="51"/>
      <c r="E44" s="269">
        <f>Таблица!E258</f>
        <v>715</v>
      </c>
    </row>
    <row r="45" spans="1:5" ht="63.75" customHeight="1" thickBot="1" x14ac:dyDescent="0.25">
      <c r="A45" s="133" t="s">
        <v>257</v>
      </c>
      <c r="B45" s="141" t="s">
        <v>226</v>
      </c>
      <c r="C45" s="262" t="s">
        <v>223</v>
      </c>
      <c r="D45" s="144"/>
      <c r="E45" s="271">
        <f>Таблица!E259</f>
        <v>863.2</v>
      </c>
    </row>
  </sheetData>
  <sheetProtection password="E7C5" sheet="1" objects="1" scenarios="1" selectLockedCells="1" selectUnlockedCells="1"/>
  <mergeCells count="8">
    <mergeCell ref="D37:D42"/>
    <mergeCell ref="D32:D36"/>
    <mergeCell ref="D24:D26"/>
    <mergeCell ref="D27:D31"/>
    <mergeCell ref="A9:E9"/>
    <mergeCell ref="D11:D15"/>
    <mergeCell ref="D16:D19"/>
    <mergeCell ref="D20:D23"/>
  </mergeCells>
  <pageMargins left="0.39370078740157483" right="0.39370078740157483" top="0.39370078740157483" bottom="0.39370078740157483" header="0.78740157480314965" footer="0.78740157480314965"/>
  <pageSetup paperSize="9" scale="65" fitToHeight="2" orientation="portrait" useFirstPageNumber="1" horizontalDpi="300" verticalDpi="300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  <pageSetUpPr fitToPage="1"/>
  </sheetPr>
  <dimension ref="A1:BL535"/>
  <sheetViews>
    <sheetView zoomScale="90" zoomScaleNormal="90" workbookViewId="0">
      <selection activeCell="D11" sqref="D11"/>
    </sheetView>
  </sheetViews>
  <sheetFormatPr defaultColWidth="11.5703125" defaultRowHeight="20.25" customHeight="1" x14ac:dyDescent="0.2"/>
  <cols>
    <col min="1" max="1" width="23.85546875" style="4" customWidth="1"/>
    <col min="2" max="2" width="88.85546875" style="5" customWidth="1"/>
    <col min="3" max="3" width="17.28515625" style="5" customWidth="1"/>
    <col min="4" max="4" width="12.5703125" style="5" customWidth="1"/>
    <col min="5" max="5" width="7" style="5" customWidth="1"/>
    <col min="6" max="6" width="15.28515625" style="5" hidden="1" customWidth="1"/>
    <col min="7" max="7" width="16.140625" style="5" customWidth="1"/>
    <col min="8" max="8" width="20.5703125" style="5" customWidth="1"/>
    <col min="9" max="9" width="27" style="6" customWidth="1"/>
    <col min="10" max="10" width="13.7109375" style="5" customWidth="1"/>
    <col min="11" max="11" width="7" style="5" customWidth="1"/>
    <col min="12" max="12" width="13.7109375" style="5" customWidth="1"/>
    <col min="13" max="13" width="20.140625" style="7" customWidth="1"/>
    <col min="14" max="14" width="20.140625" style="5" customWidth="1"/>
    <col min="15" max="15" width="57.28515625" style="5" customWidth="1"/>
    <col min="16" max="16" width="16.5703125" style="5" customWidth="1"/>
    <col min="17" max="17" width="6.85546875" style="88" customWidth="1"/>
    <col min="18" max="18" width="11" style="88" customWidth="1"/>
    <col min="19" max="19" width="3.42578125" style="88" customWidth="1"/>
    <col min="20" max="20" width="18.5703125" style="88" customWidth="1"/>
    <col min="21" max="21" width="52.7109375" style="88" customWidth="1"/>
    <col min="22" max="22" width="15.7109375" style="89" customWidth="1"/>
    <col min="23" max="23" width="5.85546875" style="5" customWidth="1"/>
    <col min="24" max="24" width="11.5703125" style="5" customWidth="1"/>
    <col min="25" max="25" width="2.42578125" style="5" customWidth="1"/>
    <col min="26" max="26" width="16.7109375" style="5" customWidth="1"/>
    <col min="27" max="27" width="41.85546875" style="5" customWidth="1"/>
    <col min="28" max="28" width="14.140625" style="5" customWidth="1"/>
    <col min="29" max="29" width="5.140625" style="5" customWidth="1"/>
    <col min="30" max="30" width="11.5703125" style="5" customWidth="1"/>
    <col min="31" max="31" width="2.42578125" style="5" customWidth="1"/>
    <col min="32" max="32" width="13.42578125" style="5" customWidth="1"/>
    <col min="33" max="33" width="51.140625" style="5" customWidth="1"/>
    <col min="34" max="34" width="13.7109375" style="5" customWidth="1"/>
    <col min="35" max="35" width="6.140625" style="5" customWidth="1"/>
    <col min="36" max="36" width="11.5703125" style="5" customWidth="1"/>
    <col min="37" max="37" width="3.140625" style="5" customWidth="1"/>
    <col min="38" max="38" width="13.42578125" style="5" customWidth="1"/>
    <col min="39" max="39" width="51.140625" style="5" customWidth="1"/>
    <col min="40" max="40" width="13.7109375" style="5" customWidth="1"/>
    <col min="41" max="41" width="6.140625" style="5" customWidth="1"/>
    <col min="42" max="44" width="11.5703125" style="5" customWidth="1"/>
    <col min="45" max="45" width="30.7109375" style="5" customWidth="1"/>
    <col min="46" max="46" width="14.140625" style="5" customWidth="1"/>
    <col min="47" max="47" width="7.5703125" style="5" customWidth="1"/>
    <col min="48" max="51" width="11.5703125" style="5" customWidth="1"/>
    <col min="52" max="52" width="22.140625" style="9" customWidth="1"/>
    <col min="53" max="53" width="7.5703125" style="5" customWidth="1"/>
    <col min="54" max="56" width="11.5703125" style="5"/>
    <col min="57" max="57" width="24.85546875" style="5" customWidth="1"/>
    <col min="58" max="58" width="15.7109375" style="5" customWidth="1"/>
    <col min="59" max="59" width="5.42578125" style="5" customWidth="1"/>
    <col min="60" max="16384" width="11.5703125" style="5"/>
  </cols>
  <sheetData>
    <row r="1" spans="1:64" ht="20.25" customHeight="1" x14ac:dyDescent="0.2">
      <c r="E1" s="86" t="s">
        <v>3</v>
      </c>
      <c r="F1" s="87"/>
    </row>
    <row r="2" spans="1:64" ht="20.25" customHeight="1" thickBot="1" x14ac:dyDescent="0.25">
      <c r="E2" s="90">
        <v>1.3</v>
      </c>
      <c r="F2" s="87"/>
    </row>
    <row r="3" spans="1:64" ht="20.25" customHeight="1" thickBot="1" x14ac:dyDescent="0.25"/>
    <row r="4" spans="1:64" ht="20.25" customHeight="1" thickBot="1" x14ac:dyDescent="0.25">
      <c r="A4" s="10" t="s">
        <v>748</v>
      </c>
      <c r="B4" s="11"/>
      <c r="C4" s="11"/>
      <c r="D4" s="11"/>
      <c r="E4" s="12"/>
      <c r="F4" s="9"/>
      <c r="O4" s="13"/>
    </row>
    <row r="5" spans="1:64" ht="20.25" customHeight="1" x14ac:dyDescent="0.2">
      <c r="A5" s="91" t="s">
        <v>352</v>
      </c>
      <c r="B5" s="92" t="s">
        <v>4</v>
      </c>
      <c r="C5" s="93" t="s">
        <v>7</v>
      </c>
      <c r="D5" s="94">
        <f>L5*K5+R5*Q5+X5*W5+AD5*AC5</f>
        <v>11181</v>
      </c>
      <c r="E5" s="95">
        <f t="shared" ref="E5:E68" si="0">D5*$E$2</f>
        <v>14535.300000000001</v>
      </c>
      <c r="F5" s="96" t="s">
        <v>1015</v>
      </c>
      <c r="G5" s="96"/>
      <c r="H5" s="97" t="s">
        <v>202</v>
      </c>
      <c r="I5" s="98" t="s">
        <v>175</v>
      </c>
      <c r="J5" s="99" t="s">
        <v>179</v>
      </c>
      <c r="K5" s="100">
        <v>1</v>
      </c>
      <c r="L5" s="101">
        <f>$D$210</f>
        <v>2086</v>
      </c>
      <c r="M5" s="102"/>
      <c r="N5" s="97" t="s">
        <v>867</v>
      </c>
      <c r="O5" s="103" t="s">
        <v>872</v>
      </c>
      <c r="P5" s="99" t="s">
        <v>77</v>
      </c>
      <c r="Q5" s="100">
        <v>1</v>
      </c>
      <c r="R5" s="101">
        <f>$D$177</f>
        <v>5980</v>
      </c>
      <c r="S5" s="5"/>
      <c r="T5" s="22" t="s">
        <v>752</v>
      </c>
      <c r="U5" s="100" t="s">
        <v>119</v>
      </c>
      <c r="V5" s="100" t="s">
        <v>85</v>
      </c>
      <c r="W5" s="100">
        <v>1</v>
      </c>
      <c r="X5" s="101">
        <f>D$190</f>
        <v>3115</v>
      </c>
      <c r="Y5" s="104"/>
      <c r="Z5" s="9"/>
      <c r="AA5" s="104"/>
      <c r="AB5" s="104"/>
      <c r="AC5" s="104"/>
      <c r="AD5" s="104"/>
      <c r="AE5" s="9"/>
      <c r="AF5" s="9"/>
      <c r="AG5" s="104"/>
      <c r="AH5" s="104"/>
      <c r="AI5" s="104"/>
      <c r="AJ5" s="104"/>
      <c r="AK5" s="9"/>
      <c r="AL5" s="9"/>
      <c r="AM5" s="104"/>
      <c r="AN5" s="104"/>
      <c r="AO5" s="104"/>
      <c r="AP5" s="104"/>
      <c r="AZ5" s="96"/>
      <c r="BA5" s="96"/>
      <c r="BB5" s="96"/>
      <c r="BC5" s="96"/>
      <c r="BE5" s="9"/>
      <c r="BF5" s="104"/>
      <c r="BG5" s="104"/>
      <c r="BH5" s="104"/>
      <c r="BI5" s="104"/>
      <c r="BJ5" s="104"/>
      <c r="BK5" s="105"/>
      <c r="BL5" s="9"/>
    </row>
    <row r="6" spans="1:64" ht="20.25" customHeight="1" x14ac:dyDescent="0.2">
      <c r="A6" s="106" t="s">
        <v>353</v>
      </c>
      <c r="B6" s="107" t="s">
        <v>4</v>
      </c>
      <c r="C6" s="108" t="s">
        <v>8</v>
      </c>
      <c r="D6" s="109">
        <f t="shared" ref="D6:D13" si="1">L6*K6+R6*Q6+X6*W6+AD6*AC6</f>
        <v>11707</v>
      </c>
      <c r="E6" s="110">
        <f t="shared" si="0"/>
        <v>15219.1</v>
      </c>
      <c r="F6" s="96" t="s">
        <v>1016</v>
      </c>
      <c r="G6" s="96"/>
      <c r="H6" s="27" t="s">
        <v>203</v>
      </c>
      <c r="I6" s="2" t="s">
        <v>175</v>
      </c>
      <c r="J6" s="2" t="s">
        <v>180</v>
      </c>
      <c r="K6" s="2">
        <v>1</v>
      </c>
      <c r="L6" s="111">
        <f>$D$211</f>
        <v>2302</v>
      </c>
      <c r="M6" s="102"/>
      <c r="N6" s="27" t="s">
        <v>867</v>
      </c>
      <c r="O6" s="2" t="s">
        <v>872</v>
      </c>
      <c r="P6" s="2" t="s">
        <v>77</v>
      </c>
      <c r="Q6" s="2">
        <v>1</v>
      </c>
      <c r="R6" s="111">
        <f t="shared" ref="R6:R13" si="2">$D$177</f>
        <v>5980</v>
      </c>
      <c r="S6" s="5"/>
      <c r="T6" s="27" t="s">
        <v>739</v>
      </c>
      <c r="U6" s="2" t="s">
        <v>120</v>
      </c>
      <c r="V6" s="2" t="s">
        <v>86</v>
      </c>
      <c r="W6" s="2">
        <v>1</v>
      </c>
      <c r="X6" s="111">
        <f>D$191</f>
        <v>3425</v>
      </c>
      <c r="Y6" s="104"/>
      <c r="Z6" s="9"/>
      <c r="AA6" s="104"/>
      <c r="AB6" s="104"/>
      <c r="AC6" s="104"/>
      <c r="AD6" s="104"/>
      <c r="AE6" s="9"/>
      <c r="AF6" s="9"/>
      <c r="AG6" s="104"/>
      <c r="AH6" s="104"/>
      <c r="AI6" s="104"/>
      <c r="AJ6" s="104"/>
      <c r="AK6" s="9"/>
      <c r="AL6" s="9"/>
      <c r="AM6" s="104"/>
      <c r="AN6" s="104"/>
      <c r="AO6" s="104"/>
      <c r="AP6" s="104"/>
      <c r="AZ6" s="96"/>
      <c r="BA6" s="96"/>
      <c r="BB6" s="96"/>
      <c r="BC6" s="96"/>
      <c r="BE6" s="9"/>
      <c r="BF6" s="104"/>
      <c r="BG6" s="104"/>
      <c r="BH6" s="104"/>
      <c r="BI6" s="104"/>
      <c r="BJ6" s="104"/>
      <c r="BK6" s="105"/>
      <c r="BL6" s="9"/>
    </row>
    <row r="7" spans="1:64" ht="20.25" customHeight="1" x14ac:dyDescent="0.2">
      <c r="A7" s="106" t="s">
        <v>354</v>
      </c>
      <c r="B7" s="107" t="s">
        <v>4</v>
      </c>
      <c r="C7" s="108" t="s">
        <v>9</v>
      </c>
      <c r="D7" s="109">
        <f t="shared" si="1"/>
        <v>12125</v>
      </c>
      <c r="E7" s="110">
        <f t="shared" si="0"/>
        <v>15762.5</v>
      </c>
      <c r="F7" s="96" t="s">
        <v>1002</v>
      </c>
      <c r="G7" s="96"/>
      <c r="H7" s="27" t="s">
        <v>204</v>
      </c>
      <c r="I7" s="2" t="s">
        <v>175</v>
      </c>
      <c r="J7" s="2" t="s">
        <v>181</v>
      </c>
      <c r="K7" s="2">
        <v>1</v>
      </c>
      <c r="L7" s="111">
        <f>$D$212</f>
        <v>2410</v>
      </c>
      <c r="M7" s="102"/>
      <c r="N7" s="27" t="s">
        <v>867</v>
      </c>
      <c r="O7" s="2" t="s">
        <v>872</v>
      </c>
      <c r="P7" s="2" t="s">
        <v>77</v>
      </c>
      <c r="Q7" s="2">
        <v>1</v>
      </c>
      <c r="R7" s="111">
        <f t="shared" si="2"/>
        <v>5980</v>
      </c>
      <c r="S7" s="5"/>
      <c r="T7" s="27" t="s">
        <v>753</v>
      </c>
      <c r="U7" s="2" t="s">
        <v>121</v>
      </c>
      <c r="V7" s="2" t="s">
        <v>87</v>
      </c>
      <c r="W7" s="2">
        <v>1</v>
      </c>
      <c r="X7" s="111">
        <f>D$192</f>
        <v>3735</v>
      </c>
      <c r="Y7" s="104"/>
      <c r="Z7" s="9"/>
      <c r="AA7" s="104"/>
      <c r="AB7" s="104"/>
      <c r="AC7" s="104"/>
      <c r="AD7" s="104"/>
      <c r="AE7" s="9"/>
      <c r="AF7" s="9"/>
      <c r="AG7" s="104"/>
      <c r="AH7" s="104"/>
      <c r="AI7" s="104"/>
      <c r="AJ7" s="104"/>
      <c r="AK7" s="9"/>
      <c r="AL7" s="9"/>
      <c r="AM7" s="104"/>
      <c r="AN7" s="104"/>
      <c r="AO7" s="104"/>
      <c r="AP7" s="104"/>
      <c r="AZ7" s="96"/>
      <c r="BA7" s="96"/>
      <c r="BB7" s="96"/>
      <c r="BC7" s="96"/>
      <c r="BE7" s="9"/>
      <c r="BF7" s="104"/>
      <c r="BG7" s="104"/>
      <c r="BH7" s="104"/>
      <c r="BI7" s="104"/>
      <c r="BJ7" s="104"/>
      <c r="BK7" s="105"/>
      <c r="BL7" s="9"/>
    </row>
    <row r="8" spans="1:64" ht="20.25" customHeight="1" x14ac:dyDescent="0.2">
      <c r="A8" s="106" t="s">
        <v>355</v>
      </c>
      <c r="B8" s="107" t="s">
        <v>4</v>
      </c>
      <c r="C8" s="108" t="s">
        <v>10</v>
      </c>
      <c r="D8" s="109">
        <f t="shared" si="1"/>
        <v>12234</v>
      </c>
      <c r="E8" s="110">
        <f t="shared" si="0"/>
        <v>15904.2</v>
      </c>
      <c r="F8" s="96" t="s">
        <v>1003</v>
      </c>
      <c r="G8" s="96"/>
      <c r="H8" s="27" t="s">
        <v>205</v>
      </c>
      <c r="I8" s="2" t="s">
        <v>175</v>
      </c>
      <c r="J8" s="2" t="s">
        <v>182</v>
      </c>
      <c r="K8" s="2">
        <v>1</v>
      </c>
      <c r="L8" s="111">
        <f>$D$213</f>
        <v>2519</v>
      </c>
      <c r="M8" s="102"/>
      <c r="N8" s="27" t="s">
        <v>867</v>
      </c>
      <c r="O8" s="2" t="s">
        <v>872</v>
      </c>
      <c r="P8" s="2" t="s">
        <v>77</v>
      </c>
      <c r="Q8" s="2">
        <v>1</v>
      </c>
      <c r="R8" s="111">
        <f t="shared" si="2"/>
        <v>5980</v>
      </c>
      <c r="S8" s="5"/>
      <c r="T8" s="27" t="s">
        <v>701</v>
      </c>
      <c r="U8" s="2" t="s">
        <v>122</v>
      </c>
      <c r="V8" s="2" t="s">
        <v>88</v>
      </c>
      <c r="W8" s="2">
        <v>1</v>
      </c>
      <c r="X8" s="111">
        <f>D$193</f>
        <v>3735</v>
      </c>
      <c r="Y8" s="104"/>
      <c r="Z8" s="9"/>
      <c r="AA8" s="104"/>
      <c r="AB8" s="104"/>
      <c r="AC8" s="104"/>
      <c r="AD8" s="104"/>
      <c r="AE8" s="9"/>
      <c r="AF8" s="9"/>
      <c r="AG8" s="104"/>
      <c r="AH8" s="104"/>
      <c r="AI8" s="104"/>
      <c r="AJ8" s="104"/>
      <c r="AK8" s="9"/>
      <c r="AL8" s="9"/>
      <c r="AM8" s="104"/>
      <c r="AN8" s="104"/>
      <c r="AO8" s="104"/>
      <c r="AP8" s="104"/>
      <c r="AZ8" s="96"/>
      <c r="BA8" s="96"/>
      <c r="BB8" s="96"/>
      <c r="BC8" s="96"/>
      <c r="BE8" s="9"/>
      <c r="BF8" s="104"/>
      <c r="BG8" s="104"/>
      <c r="BH8" s="104"/>
      <c r="BI8" s="104"/>
      <c r="BJ8" s="104"/>
      <c r="BK8" s="105"/>
      <c r="BL8" s="9"/>
    </row>
    <row r="9" spans="1:64" ht="20.25" customHeight="1" thickBot="1" x14ac:dyDescent="0.25">
      <c r="A9" s="112" t="s">
        <v>356</v>
      </c>
      <c r="B9" s="113" t="s">
        <v>4</v>
      </c>
      <c r="C9" s="114" t="s">
        <v>11</v>
      </c>
      <c r="D9" s="115">
        <f t="shared" si="1"/>
        <v>12765</v>
      </c>
      <c r="E9" s="116">
        <f t="shared" si="0"/>
        <v>16594.5</v>
      </c>
      <c r="F9" s="96" t="s">
        <v>1017</v>
      </c>
      <c r="G9" s="96"/>
      <c r="H9" s="32" t="s">
        <v>206</v>
      </c>
      <c r="I9" s="117" t="s">
        <v>175</v>
      </c>
      <c r="J9" s="117" t="s">
        <v>183</v>
      </c>
      <c r="K9" s="117">
        <v>1</v>
      </c>
      <c r="L9" s="118">
        <f>$D$214</f>
        <v>2741</v>
      </c>
      <c r="M9" s="102"/>
      <c r="N9" s="34" t="s">
        <v>867</v>
      </c>
      <c r="O9" s="119" t="s">
        <v>872</v>
      </c>
      <c r="P9" s="119" t="s">
        <v>77</v>
      </c>
      <c r="Q9" s="119">
        <v>1</v>
      </c>
      <c r="R9" s="120">
        <f t="shared" si="2"/>
        <v>5980</v>
      </c>
      <c r="S9" s="5"/>
      <c r="T9" s="34" t="s">
        <v>702</v>
      </c>
      <c r="U9" s="119" t="s">
        <v>123</v>
      </c>
      <c r="V9" s="119" t="s">
        <v>89</v>
      </c>
      <c r="W9" s="119">
        <v>1</v>
      </c>
      <c r="X9" s="120">
        <f>D$194</f>
        <v>4044</v>
      </c>
      <c r="Y9" s="104"/>
      <c r="Z9" s="9"/>
      <c r="AA9" s="104"/>
      <c r="AB9" s="104"/>
      <c r="AC9" s="104"/>
      <c r="AD9" s="104"/>
      <c r="AE9" s="9"/>
      <c r="AF9" s="9"/>
      <c r="AG9" s="104"/>
      <c r="AH9" s="104"/>
      <c r="AI9" s="104"/>
      <c r="AJ9" s="104"/>
      <c r="AK9" s="9"/>
      <c r="AL9" s="9"/>
      <c r="AM9" s="104"/>
      <c r="AN9" s="104"/>
      <c r="AO9" s="104"/>
      <c r="AP9" s="104"/>
      <c r="AZ9" s="96"/>
      <c r="BA9" s="96"/>
      <c r="BB9" s="96"/>
      <c r="BC9" s="96"/>
      <c r="BE9" s="9"/>
      <c r="BF9" s="104"/>
      <c r="BG9" s="104"/>
      <c r="BH9" s="104"/>
      <c r="BI9" s="104"/>
      <c r="BJ9" s="104"/>
      <c r="BK9" s="105"/>
      <c r="BL9" s="9"/>
    </row>
    <row r="10" spans="1:64" ht="20.25" customHeight="1" thickBot="1" x14ac:dyDescent="0.25">
      <c r="A10" s="91" t="s">
        <v>1018</v>
      </c>
      <c r="B10" s="92" t="s">
        <v>5</v>
      </c>
      <c r="C10" s="93" t="s">
        <v>13</v>
      </c>
      <c r="D10" s="94">
        <f t="shared" si="1"/>
        <v>12987</v>
      </c>
      <c r="E10" s="95">
        <f t="shared" si="0"/>
        <v>16883.100000000002</v>
      </c>
      <c r="F10" s="96" t="s">
        <v>1019</v>
      </c>
      <c r="G10" s="96"/>
      <c r="H10" s="22" t="s">
        <v>207</v>
      </c>
      <c r="I10" s="100" t="s">
        <v>174</v>
      </c>
      <c r="J10" s="100" t="s">
        <v>178</v>
      </c>
      <c r="K10" s="100">
        <v>1</v>
      </c>
      <c r="L10" s="101">
        <f>$D$215</f>
        <v>3272</v>
      </c>
      <c r="M10" s="102"/>
      <c r="N10" s="22" t="s">
        <v>867</v>
      </c>
      <c r="O10" s="100" t="s">
        <v>872</v>
      </c>
      <c r="P10" s="100" t="s">
        <v>77</v>
      </c>
      <c r="Q10" s="121">
        <v>1</v>
      </c>
      <c r="R10" s="101">
        <f t="shared" si="2"/>
        <v>5980</v>
      </c>
      <c r="S10" s="5"/>
      <c r="T10" s="22" t="s">
        <v>701</v>
      </c>
      <c r="U10" s="100" t="s">
        <v>122</v>
      </c>
      <c r="V10" s="100" t="s">
        <v>88</v>
      </c>
      <c r="W10" s="100">
        <v>1</v>
      </c>
      <c r="X10" s="101">
        <f>D$193</f>
        <v>3735</v>
      </c>
      <c r="Y10" s="104"/>
      <c r="Z10" s="9"/>
      <c r="AA10" s="104"/>
      <c r="AB10" s="104"/>
      <c r="AC10" s="104"/>
      <c r="AD10" s="104"/>
      <c r="AE10" s="9"/>
      <c r="AF10" s="9"/>
      <c r="AG10" s="104"/>
      <c r="AH10" s="104"/>
      <c r="AI10" s="104"/>
      <c r="AJ10" s="104"/>
      <c r="AK10" s="9"/>
      <c r="AL10" s="9"/>
      <c r="AM10" s="104"/>
      <c r="AN10" s="104"/>
      <c r="AO10" s="104"/>
      <c r="AP10" s="104"/>
      <c r="AZ10" s="96"/>
      <c r="BA10" s="96"/>
      <c r="BB10" s="96"/>
      <c r="BC10" s="96"/>
      <c r="BE10" s="9"/>
      <c r="BF10" s="104"/>
      <c r="BG10" s="104"/>
      <c r="BH10" s="104"/>
      <c r="BI10" s="104"/>
      <c r="BJ10" s="104"/>
      <c r="BK10" s="105"/>
      <c r="BL10" s="9"/>
    </row>
    <row r="11" spans="1:64" ht="20.25" customHeight="1" x14ac:dyDescent="0.2">
      <c r="A11" s="91" t="s">
        <v>1020</v>
      </c>
      <c r="B11" s="107" t="s">
        <v>6</v>
      </c>
      <c r="C11" s="108" t="s">
        <v>13</v>
      </c>
      <c r="D11" s="109">
        <f t="shared" si="1"/>
        <v>12987</v>
      </c>
      <c r="E11" s="110">
        <f t="shared" si="0"/>
        <v>16883.100000000002</v>
      </c>
      <c r="F11" s="96" t="s">
        <v>1021</v>
      </c>
      <c r="G11" s="96"/>
      <c r="H11" s="27" t="s">
        <v>208</v>
      </c>
      <c r="I11" s="2" t="s">
        <v>176</v>
      </c>
      <c r="J11" s="2" t="s">
        <v>178</v>
      </c>
      <c r="K11" s="2">
        <v>1</v>
      </c>
      <c r="L11" s="111">
        <f>$D$216</f>
        <v>3272</v>
      </c>
      <c r="M11" s="102"/>
      <c r="N11" s="27" t="s">
        <v>867</v>
      </c>
      <c r="O11" s="2" t="s">
        <v>872</v>
      </c>
      <c r="P11" s="2" t="s">
        <v>77</v>
      </c>
      <c r="Q11" s="119">
        <v>1</v>
      </c>
      <c r="R11" s="111">
        <f t="shared" si="2"/>
        <v>5980</v>
      </c>
      <c r="S11" s="5"/>
      <c r="T11" s="27" t="s">
        <v>701</v>
      </c>
      <c r="U11" s="2" t="s">
        <v>122</v>
      </c>
      <c r="V11" s="2" t="s">
        <v>88</v>
      </c>
      <c r="W11" s="2">
        <v>1</v>
      </c>
      <c r="X11" s="111">
        <f>D$193</f>
        <v>3735</v>
      </c>
      <c r="Y11" s="104"/>
      <c r="Z11" s="9"/>
      <c r="AA11" s="104"/>
      <c r="AB11" s="104"/>
      <c r="AC11" s="104"/>
      <c r="AD11" s="104"/>
      <c r="AE11" s="9"/>
      <c r="AF11" s="9"/>
      <c r="AG11" s="104"/>
      <c r="AH11" s="104"/>
      <c r="AI11" s="104"/>
      <c r="AJ11" s="104"/>
      <c r="AK11" s="9"/>
      <c r="AL11" s="9"/>
      <c r="AM11" s="104"/>
      <c r="AN11" s="104"/>
      <c r="AO11" s="104"/>
      <c r="AP11" s="104"/>
      <c r="AZ11" s="96"/>
      <c r="BA11" s="96"/>
      <c r="BB11" s="96"/>
      <c r="BC11" s="96"/>
      <c r="BE11" s="9"/>
      <c r="BF11" s="104"/>
      <c r="BG11" s="104"/>
      <c r="BH11" s="104"/>
      <c r="BI11" s="104"/>
      <c r="BJ11" s="104"/>
      <c r="BK11" s="105"/>
      <c r="BL11" s="9"/>
    </row>
    <row r="12" spans="1:64" ht="20.25" customHeight="1" x14ac:dyDescent="0.2">
      <c r="A12" s="106" t="s">
        <v>1022</v>
      </c>
      <c r="B12" s="107" t="s">
        <v>5</v>
      </c>
      <c r="C12" s="108" t="s">
        <v>12</v>
      </c>
      <c r="D12" s="109">
        <f t="shared" si="1"/>
        <v>12587</v>
      </c>
      <c r="E12" s="110">
        <f t="shared" si="0"/>
        <v>16363.1</v>
      </c>
      <c r="F12" s="96" t="s">
        <v>1023</v>
      </c>
      <c r="G12" s="96"/>
      <c r="H12" s="27" t="s">
        <v>209</v>
      </c>
      <c r="I12" s="2" t="s">
        <v>174</v>
      </c>
      <c r="J12" s="2" t="s">
        <v>184</v>
      </c>
      <c r="K12" s="2">
        <v>1</v>
      </c>
      <c r="L12" s="111">
        <f>$D$217</f>
        <v>2872</v>
      </c>
      <c r="M12" s="102"/>
      <c r="N12" s="27" t="s">
        <v>867</v>
      </c>
      <c r="O12" s="2" t="s">
        <v>872</v>
      </c>
      <c r="P12" s="2" t="s">
        <v>77</v>
      </c>
      <c r="Q12" s="119">
        <v>1</v>
      </c>
      <c r="R12" s="111">
        <f t="shared" si="2"/>
        <v>5980</v>
      </c>
      <c r="S12" s="5"/>
      <c r="T12" s="27" t="s">
        <v>753</v>
      </c>
      <c r="U12" s="2" t="s">
        <v>121</v>
      </c>
      <c r="V12" s="2" t="s">
        <v>87</v>
      </c>
      <c r="W12" s="2">
        <v>1</v>
      </c>
      <c r="X12" s="111">
        <f>D$193</f>
        <v>3735</v>
      </c>
      <c r="Y12" s="104"/>
      <c r="Z12" s="9"/>
      <c r="AA12" s="104"/>
      <c r="AB12" s="104"/>
      <c r="AC12" s="104"/>
      <c r="AD12" s="104"/>
      <c r="AE12" s="9"/>
      <c r="AF12" s="9"/>
      <c r="AG12" s="104"/>
      <c r="AH12" s="104"/>
      <c r="AI12" s="104"/>
      <c r="AJ12" s="104"/>
      <c r="AK12" s="9"/>
      <c r="AL12" s="9"/>
      <c r="AM12" s="104"/>
      <c r="AN12" s="104"/>
      <c r="AO12" s="104"/>
      <c r="AP12" s="104"/>
      <c r="AZ12" s="96"/>
      <c r="BA12" s="96"/>
      <c r="BB12" s="96"/>
      <c r="BC12" s="96"/>
      <c r="BE12" s="9"/>
      <c r="BF12" s="104"/>
      <c r="BG12" s="104"/>
      <c r="BH12" s="104"/>
      <c r="BI12" s="104"/>
      <c r="BJ12" s="104"/>
      <c r="BK12" s="105"/>
      <c r="BL12" s="9"/>
    </row>
    <row r="13" spans="1:64" ht="20.25" customHeight="1" thickBot="1" x14ac:dyDescent="0.25">
      <c r="A13" s="106" t="s">
        <v>1024</v>
      </c>
      <c r="B13" s="113" t="s">
        <v>6</v>
      </c>
      <c r="C13" s="114" t="s">
        <v>12</v>
      </c>
      <c r="D13" s="115">
        <f t="shared" si="1"/>
        <v>12587</v>
      </c>
      <c r="E13" s="116">
        <f t="shared" si="0"/>
        <v>16363.1</v>
      </c>
      <c r="F13" s="96" t="s">
        <v>1025</v>
      </c>
      <c r="G13" s="96"/>
      <c r="H13" s="32" t="s">
        <v>210</v>
      </c>
      <c r="I13" s="117" t="s">
        <v>176</v>
      </c>
      <c r="J13" s="117" t="s">
        <v>184</v>
      </c>
      <c r="K13" s="117">
        <v>1</v>
      </c>
      <c r="L13" s="118">
        <f>$D$218</f>
        <v>2872</v>
      </c>
      <c r="M13" s="102"/>
      <c r="N13" s="32" t="s">
        <v>867</v>
      </c>
      <c r="O13" s="117" t="s">
        <v>872</v>
      </c>
      <c r="P13" s="117" t="s">
        <v>77</v>
      </c>
      <c r="Q13" s="117">
        <v>1</v>
      </c>
      <c r="R13" s="118">
        <f t="shared" si="2"/>
        <v>5980</v>
      </c>
      <c r="S13" s="5"/>
      <c r="T13" s="32" t="s">
        <v>753</v>
      </c>
      <c r="U13" s="117" t="s">
        <v>121</v>
      </c>
      <c r="V13" s="117" t="s">
        <v>87</v>
      </c>
      <c r="W13" s="117">
        <v>1</v>
      </c>
      <c r="X13" s="118">
        <f>D$193</f>
        <v>3735</v>
      </c>
      <c r="Y13" s="104"/>
      <c r="Z13" s="9"/>
      <c r="AA13" s="104"/>
      <c r="AB13" s="104"/>
      <c r="AC13" s="104"/>
      <c r="AD13" s="104"/>
      <c r="AE13" s="9"/>
      <c r="AF13" s="9"/>
      <c r="AG13" s="104"/>
      <c r="AH13" s="104"/>
      <c r="AI13" s="104"/>
      <c r="AJ13" s="104"/>
      <c r="AK13" s="9"/>
      <c r="AL13" s="9"/>
      <c r="AM13" s="104"/>
      <c r="AN13" s="104"/>
      <c r="AO13" s="104"/>
      <c r="AP13" s="104"/>
      <c r="AZ13" s="96"/>
      <c r="BA13" s="96"/>
      <c r="BB13" s="96"/>
      <c r="BC13" s="96"/>
      <c r="BE13" s="9"/>
      <c r="BF13" s="104"/>
      <c r="BG13" s="104"/>
      <c r="BH13" s="104"/>
      <c r="BI13" s="104"/>
      <c r="BJ13" s="104"/>
      <c r="BK13" s="105"/>
      <c r="BL13" s="9"/>
    </row>
    <row r="14" spans="1:64" ht="20.25" customHeight="1" thickBot="1" x14ac:dyDescent="0.25">
      <c r="A14" s="122" t="s">
        <v>1026</v>
      </c>
      <c r="B14" s="92" t="s">
        <v>5</v>
      </c>
      <c r="C14" s="123" t="s">
        <v>15</v>
      </c>
      <c r="D14" s="94">
        <f t="shared" ref="D14:D24" si="3">L14*K14+R14*Q14+X14*W14+AD14*AC14+AJ14*AI14</f>
        <v>16479</v>
      </c>
      <c r="E14" s="95">
        <f t="shared" si="0"/>
        <v>21422.7</v>
      </c>
      <c r="F14" s="96" t="s">
        <v>1027</v>
      </c>
      <c r="G14" s="96"/>
      <c r="H14" s="38" t="s">
        <v>211</v>
      </c>
      <c r="I14" s="124" t="s">
        <v>174</v>
      </c>
      <c r="J14" s="124" t="s">
        <v>185</v>
      </c>
      <c r="K14" s="124">
        <v>1</v>
      </c>
      <c r="L14" s="125">
        <f>$D$219</f>
        <v>3239</v>
      </c>
      <c r="M14" s="102"/>
      <c r="N14" s="38" t="s">
        <v>866</v>
      </c>
      <c r="O14" s="124" t="s">
        <v>873</v>
      </c>
      <c r="P14" s="124" t="s">
        <v>76</v>
      </c>
      <c r="Q14" s="126">
        <v>1</v>
      </c>
      <c r="R14" s="125">
        <f>$D$176</f>
        <v>4984</v>
      </c>
      <c r="S14" s="5"/>
      <c r="T14" s="38" t="s">
        <v>557</v>
      </c>
      <c r="U14" s="124" t="s">
        <v>201</v>
      </c>
      <c r="V14" s="124" t="s">
        <v>76</v>
      </c>
      <c r="W14" s="124">
        <v>1</v>
      </c>
      <c r="X14" s="125">
        <f>D187</f>
        <v>2647</v>
      </c>
      <c r="Y14" s="104"/>
      <c r="Z14" s="22" t="s">
        <v>753</v>
      </c>
      <c r="AA14" s="100" t="s">
        <v>121</v>
      </c>
      <c r="AB14" s="100" t="s">
        <v>87</v>
      </c>
      <c r="AC14" s="100">
        <v>1</v>
      </c>
      <c r="AD14" s="101">
        <f>D$192</f>
        <v>3735</v>
      </c>
      <c r="AF14" s="22" t="s">
        <v>1454</v>
      </c>
      <c r="AG14" s="100" t="s">
        <v>124</v>
      </c>
      <c r="AH14" s="100" t="s">
        <v>90</v>
      </c>
      <c r="AI14" s="100">
        <v>1</v>
      </c>
      <c r="AJ14" s="101">
        <f>D$196</f>
        <v>1874</v>
      </c>
      <c r="AL14" s="9"/>
      <c r="AM14" s="104"/>
      <c r="AN14" s="104"/>
      <c r="AO14" s="104"/>
      <c r="AP14" s="104"/>
      <c r="AZ14" s="96"/>
      <c r="BA14" s="96"/>
      <c r="BB14" s="96"/>
      <c r="BC14" s="96"/>
      <c r="BE14" s="9"/>
      <c r="BF14" s="104"/>
      <c r="BG14" s="104"/>
      <c r="BH14" s="104"/>
      <c r="BI14" s="104"/>
      <c r="BJ14" s="104"/>
      <c r="BK14" s="105"/>
      <c r="BL14" s="9"/>
    </row>
    <row r="15" spans="1:64" ht="20.25" customHeight="1" x14ac:dyDescent="0.2">
      <c r="A15" s="122" t="s">
        <v>1028</v>
      </c>
      <c r="B15" s="107" t="s">
        <v>6</v>
      </c>
      <c r="C15" s="127" t="s">
        <v>15</v>
      </c>
      <c r="D15" s="109">
        <f t="shared" si="3"/>
        <v>16479</v>
      </c>
      <c r="E15" s="110">
        <f t="shared" si="0"/>
        <v>21422.7</v>
      </c>
      <c r="F15" s="96" t="s">
        <v>1029</v>
      </c>
      <c r="G15" s="96"/>
      <c r="H15" s="27" t="s">
        <v>212</v>
      </c>
      <c r="I15" s="2" t="s">
        <v>176</v>
      </c>
      <c r="J15" s="2" t="s">
        <v>185</v>
      </c>
      <c r="K15" s="2">
        <v>1</v>
      </c>
      <c r="L15" s="111">
        <f>$D$220</f>
        <v>3239</v>
      </c>
      <c r="M15" s="102"/>
      <c r="N15" s="27" t="s">
        <v>866</v>
      </c>
      <c r="O15" s="2" t="s">
        <v>873</v>
      </c>
      <c r="P15" s="2" t="s">
        <v>76</v>
      </c>
      <c r="Q15" s="119">
        <v>1</v>
      </c>
      <c r="R15" s="111">
        <f>$D$176</f>
        <v>4984</v>
      </c>
      <c r="S15" s="5"/>
      <c r="T15" s="27" t="s">
        <v>557</v>
      </c>
      <c r="U15" s="2" t="s">
        <v>201</v>
      </c>
      <c r="V15" s="2" t="s">
        <v>76</v>
      </c>
      <c r="W15" s="2">
        <v>1</v>
      </c>
      <c r="X15" s="111">
        <f>D187</f>
        <v>2647</v>
      </c>
      <c r="Y15" s="104"/>
      <c r="Z15" s="27" t="s">
        <v>753</v>
      </c>
      <c r="AA15" s="2" t="s">
        <v>121</v>
      </c>
      <c r="AB15" s="2" t="s">
        <v>87</v>
      </c>
      <c r="AC15" s="2">
        <v>1</v>
      </c>
      <c r="AD15" s="111">
        <f>D$192</f>
        <v>3735</v>
      </c>
      <c r="AF15" s="27" t="s">
        <v>276</v>
      </c>
      <c r="AG15" s="2" t="s">
        <v>124</v>
      </c>
      <c r="AH15" s="2" t="s">
        <v>90</v>
      </c>
      <c r="AI15" s="2">
        <v>1</v>
      </c>
      <c r="AJ15" s="111">
        <f>D$196</f>
        <v>1874</v>
      </c>
      <c r="AL15" s="9"/>
      <c r="AM15" s="104"/>
      <c r="AN15" s="104"/>
      <c r="AO15" s="104"/>
      <c r="AP15" s="104"/>
      <c r="AZ15" s="96"/>
      <c r="BA15" s="96"/>
      <c r="BB15" s="96"/>
      <c r="BC15" s="96"/>
      <c r="BE15" s="9"/>
      <c r="BF15" s="104"/>
      <c r="BG15" s="104"/>
      <c r="BH15" s="104"/>
      <c r="BI15" s="104"/>
      <c r="BJ15" s="104"/>
      <c r="BK15" s="105"/>
      <c r="BL15" s="9"/>
    </row>
    <row r="16" spans="1:64" ht="20.25" customHeight="1" x14ac:dyDescent="0.2">
      <c r="A16" s="128" t="s">
        <v>1012</v>
      </c>
      <c r="B16" s="107" t="s">
        <v>5</v>
      </c>
      <c r="C16" s="127" t="s">
        <v>14</v>
      </c>
      <c r="D16" s="109">
        <f t="shared" si="3"/>
        <v>17173</v>
      </c>
      <c r="E16" s="110">
        <f t="shared" si="0"/>
        <v>22324.9</v>
      </c>
      <c r="F16" s="96" t="s">
        <v>1013</v>
      </c>
      <c r="G16" s="96"/>
      <c r="H16" s="27" t="s">
        <v>213</v>
      </c>
      <c r="I16" s="2" t="s">
        <v>174</v>
      </c>
      <c r="J16" s="2" t="s">
        <v>186</v>
      </c>
      <c r="K16" s="2">
        <v>1</v>
      </c>
      <c r="L16" s="111">
        <f>$D$221</f>
        <v>3933</v>
      </c>
      <c r="M16" s="102"/>
      <c r="N16" s="27" t="s">
        <v>866</v>
      </c>
      <c r="O16" s="2" t="s">
        <v>873</v>
      </c>
      <c r="P16" s="2" t="s">
        <v>76</v>
      </c>
      <c r="Q16" s="119">
        <v>1</v>
      </c>
      <c r="R16" s="111">
        <f>$D$176</f>
        <v>4984</v>
      </c>
      <c r="S16" s="5"/>
      <c r="T16" s="27" t="s">
        <v>557</v>
      </c>
      <c r="U16" s="2" t="s">
        <v>201</v>
      </c>
      <c r="V16" s="2" t="s">
        <v>76</v>
      </c>
      <c r="W16" s="2">
        <v>1</v>
      </c>
      <c r="X16" s="111">
        <f>D187</f>
        <v>2647</v>
      </c>
      <c r="Y16" s="104"/>
      <c r="Z16" s="27" t="s">
        <v>701</v>
      </c>
      <c r="AA16" s="2" t="s">
        <v>122</v>
      </c>
      <c r="AB16" s="2" t="s">
        <v>88</v>
      </c>
      <c r="AC16" s="2">
        <v>1</v>
      </c>
      <c r="AD16" s="111">
        <f>D$193</f>
        <v>3735</v>
      </c>
      <c r="AF16" s="27" t="s">
        <v>276</v>
      </c>
      <c r="AG16" s="2" t="s">
        <v>124</v>
      </c>
      <c r="AH16" s="2" t="s">
        <v>90</v>
      </c>
      <c r="AI16" s="2">
        <v>1</v>
      </c>
      <c r="AJ16" s="111">
        <f>D$196</f>
        <v>1874</v>
      </c>
      <c r="AL16" s="9"/>
      <c r="AM16" s="104"/>
      <c r="AN16" s="104"/>
      <c r="AO16" s="104"/>
      <c r="AP16" s="104"/>
      <c r="AZ16" s="96"/>
      <c r="BA16" s="96"/>
      <c r="BB16" s="96"/>
      <c r="BC16" s="96"/>
      <c r="BE16" s="9"/>
      <c r="BF16" s="104"/>
      <c r="BG16" s="104"/>
      <c r="BH16" s="104"/>
      <c r="BI16" s="104"/>
      <c r="BJ16" s="104"/>
      <c r="BK16" s="105"/>
      <c r="BL16" s="9"/>
    </row>
    <row r="17" spans="1:64" ht="20.25" customHeight="1" thickBot="1" x14ac:dyDescent="0.25">
      <c r="A17" s="128" t="s">
        <v>1010</v>
      </c>
      <c r="B17" s="113" t="s">
        <v>6</v>
      </c>
      <c r="C17" s="129" t="s">
        <v>14</v>
      </c>
      <c r="D17" s="115">
        <f t="shared" si="3"/>
        <v>17173</v>
      </c>
      <c r="E17" s="116">
        <f t="shared" si="0"/>
        <v>22324.9</v>
      </c>
      <c r="F17" s="96" t="s">
        <v>1011</v>
      </c>
      <c r="G17" s="96"/>
      <c r="H17" s="34" t="s">
        <v>214</v>
      </c>
      <c r="I17" s="119" t="s">
        <v>176</v>
      </c>
      <c r="J17" s="119" t="s">
        <v>186</v>
      </c>
      <c r="K17" s="119">
        <v>1</v>
      </c>
      <c r="L17" s="120">
        <f>$D$222</f>
        <v>3933</v>
      </c>
      <c r="M17" s="102"/>
      <c r="N17" s="34" t="s">
        <v>866</v>
      </c>
      <c r="O17" s="119" t="s">
        <v>873</v>
      </c>
      <c r="P17" s="119" t="s">
        <v>76</v>
      </c>
      <c r="Q17" s="119">
        <v>1</v>
      </c>
      <c r="R17" s="120">
        <f>$D$176</f>
        <v>4984</v>
      </c>
      <c r="S17" s="5"/>
      <c r="T17" s="34" t="s">
        <v>557</v>
      </c>
      <c r="U17" s="119" t="s">
        <v>201</v>
      </c>
      <c r="V17" s="119" t="s">
        <v>76</v>
      </c>
      <c r="W17" s="119">
        <v>1</v>
      </c>
      <c r="X17" s="120">
        <f>D187</f>
        <v>2647</v>
      </c>
      <c r="Y17" s="104"/>
      <c r="Z17" s="32" t="s">
        <v>701</v>
      </c>
      <c r="AA17" s="117" t="s">
        <v>122</v>
      </c>
      <c r="AB17" s="117" t="s">
        <v>88</v>
      </c>
      <c r="AC17" s="117">
        <v>1</v>
      </c>
      <c r="AD17" s="118">
        <f>D$193</f>
        <v>3735</v>
      </c>
      <c r="AF17" s="32" t="s">
        <v>276</v>
      </c>
      <c r="AG17" s="117" t="s">
        <v>124</v>
      </c>
      <c r="AH17" s="117" t="s">
        <v>90</v>
      </c>
      <c r="AI17" s="117">
        <v>1</v>
      </c>
      <c r="AJ17" s="118">
        <f>D$196</f>
        <v>1874</v>
      </c>
      <c r="AL17" s="9"/>
      <c r="AM17" s="104"/>
      <c r="AN17" s="104"/>
      <c r="AO17" s="104"/>
      <c r="AP17" s="104"/>
      <c r="AZ17" s="96"/>
      <c r="BA17" s="96"/>
      <c r="BB17" s="96"/>
      <c r="BC17" s="96"/>
      <c r="BE17" s="9"/>
      <c r="BF17" s="104"/>
      <c r="BG17" s="104"/>
      <c r="BH17" s="104"/>
      <c r="BI17" s="104"/>
      <c r="BJ17" s="104"/>
      <c r="BK17" s="105"/>
      <c r="BL17" s="9"/>
    </row>
    <row r="18" spans="1:64" ht="20.25" customHeight="1" x14ac:dyDescent="0.2">
      <c r="A18" s="122" t="s">
        <v>357</v>
      </c>
      <c r="B18" s="92" t="s">
        <v>17</v>
      </c>
      <c r="C18" s="123" t="s">
        <v>18</v>
      </c>
      <c r="D18" s="94">
        <f t="shared" si="3"/>
        <v>19735</v>
      </c>
      <c r="E18" s="95">
        <f t="shared" si="0"/>
        <v>25655.5</v>
      </c>
      <c r="F18" s="96" t="s">
        <v>1030</v>
      </c>
      <c r="G18" s="96"/>
      <c r="H18" s="22" t="s">
        <v>202</v>
      </c>
      <c r="I18" s="100" t="s">
        <v>175</v>
      </c>
      <c r="J18" s="100" t="s">
        <v>179</v>
      </c>
      <c r="K18" s="100">
        <v>2</v>
      </c>
      <c r="L18" s="101">
        <f>$D$210</f>
        <v>2086</v>
      </c>
      <c r="M18" s="102"/>
      <c r="N18" s="22" t="s">
        <v>870</v>
      </c>
      <c r="O18" s="100" t="s">
        <v>874</v>
      </c>
      <c r="P18" s="100" t="s">
        <v>79</v>
      </c>
      <c r="Q18" s="121">
        <v>1</v>
      </c>
      <c r="R18" s="101">
        <f>$D$180</f>
        <v>9333</v>
      </c>
      <c r="S18" s="5"/>
      <c r="T18" s="22" t="s">
        <v>752</v>
      </c>
      <c r="U18" s="100" t="s">
        <v>119</v>
      </c>
      <c r="V18" s="100" t="s">
        <v>85</v>
      </c>
      <c r="W18" s="100">
        <v>2</v>
      </c>
      <c r="X18" s="101">
        <f>D$190</f>
        <v>3115</v>
      </c>
      <c r="Y18" s="104"/>
      <c r="Z18" s="9"/>
      <c r="AA18" s="104"/>
      <c r="AB18" s="104"/>
      <c r="AC18" s="104"/>
      <c r="AD18" s="104"/>
      <c r="AE18" s="9"/>
      <c r="AF18" s="9"/>
      <c r="AG18" s="104"/>
      <c r="AH18" s="104"/>
      <c r="AI18" s="104"/>
      <c r="AJ18" s="104"/>
      <c r="AK18" s="9"/>
      <c r="AL18" s="9"/>
      <c r="AM18" s="104"/>
      <c r="AN18" s="104"/>
      <c r="AO18" s="104"/>
      <c r="AP18" s="104"/>
      <c r="AZ18" s="96"/>
      <c r="BA18" s="96"/>
      <c r="BB18" s="96"/>
      <c r="BC18" s="96"/>
      <c r="BE18" s="9"/>
      <c r="BF18" s="104"/>
      <c r="BG18" s="104"/>
      <c r="BH18" s="104"/>
      <c r="BI18" s="104"/>
      <c r="BJ18" s="104"/>
      <c r="BK18" s="105"/>
      <c r="BL18" s="9"/>
    </row>
    <row r="19" spans="1:64" ht="20.25" customHeight="1" x14ac:dyDescent="0.2">
      <c r="A19" s="130" t="s">
        <v>358</v>
      </c>
      <c r="B19" s="107" t="s">
        <v>17</v>
      </c>
      <c r="C19" s="2" t="s">
        <v>19</v>
      </c>
      <c r="D19" s="109">
        <f t="shared" si="3"/>
        <v>20787</v>
      </c>
      <c r="E19" s="110">
        <f t="shared" si="0"/>
        <v>27023.100000000002</v>
      </c>
      <c r="F19" s="96" t="s">
        <v>1031</v>
      </c>
      <c r="G19" s="96"/>
      <c r="H19" s="27" t="s">
        <v>203</v>
      </c>
      <c r="I19" s="2" t="s">
        <v>175</v>
      </c>
      <c r="J19" s="2" t="s">
        <v>180</v>
      </c>
      <c r="K19" s="2">
        <v>2</v>
      </c>
      <c r="L19" s="111">
        <f>D$211</f>
        <v>2302</v>
      </c>
      <c r="M19" s="102"/>
      <c r="N19" s="27" t="s">
        <v>870</v>
      </c>
      <c r="O19" s="2" t="s">
        <v>874</v>
      </c>
      <c r="P19" s="2" t="s">
        <v>79</v>
      </c>
      <c r="Q19" s="119">
        <v>1</v>
      </c>
      <c r="R19" s="111">
        <f>$D$180</f>
        <v>9333</v>
      </c>
      <c r="S19" s="5"/>
      <c r="T19" s="27" t="s">
        <v>739</v>
      </c>
      <c r="U19" s="2" t="s">
        <v>120</v>
      </c>
      <c r="V19" s="2" t="s">
        <v>86</v>
      </c>
      <c r="W19" s="2">
        <v>2</v>
      </c>
      <c r="X19" s="111">
        <f>D$191</f>
        <v>3425</v>
      </c>
      <c r="Y19" s="104"/>
      <c r="Z19" s="9"/>
      <c r="AA19" s="104"/>
      <c r="AB19" s="104"/>
      <c r="AC19" s="104"/>
      <c r="AD19" s="104"/>
      <c r="AE19" s="9"/>
      <c r="AF19" s="9"/>
      <c r="AG19" s="104"/>
      <c r="AH19" s="104"/>
      <c r="AI19" s="104"/>
      <c r="AJ19" s="104"/>
      <c r="AK19" s="9"/>
      <c r="AL19" s="9"/>
      <c r="AM19" s="104"/>
      <c r="AN19" s="104"/>
      <c r="AO19" s="104"/>
      <c r="AP19" s="104"/>
      <c r="AZ19" s="96"/>
      <c r="BA19" s="96"/>
      <c r="BB19" s="96"/>
      <c r="BC19" s="96"/>
      <c r="BE19" s="9"/>
      <c r="BF19" s="104"/>
      <c r="BG19" s="104"/>
      <c r="BH19" s="104"/>
      <c r="BI19" s="104"/>
      <c r="BJ19" s="104"/>
      <c r="BK19" s="105"/>
      <c r="BL19" s="9"/>
    </row>
    <row r="20" spans="1:64" ht="20.25" customHeight="1" x14ac:dyDescent="0.2">
      <c r="A20" s="130" t="s">
        <v>359</v>
      </c>
      <c r="B20" s="107" t="s">
        <v>17</v>
      </c>
      <c r="C20" s="2" t="s">
        <v>20</v>
      </c>
      <c r="D20" s="109">
        <f t="shared" si="3"/>
        <v>21623</v>
      </c>
      <c r="E20" s="110">
        <f t="shared" si="0"/>
        <v>28109.9</v>
      </c>
      <c r="F20" s="96" t="s">
        <v>1004</v>
      </c>
      <c r="G20" s="96"/>
      <c r="H20" s="27" t="s">
        <v>204</v>
      </c>
      <c r="I20" s="2" t="s">
        <v>175</v>
      </c>
      <c r="J20" s="2" t="s">
        <v>181</v>
      </c>
      <c r="K20" s="2">
        <v>2</v>
      </c>
      <c r="L20" s="111">
        <f>D$212</f>
        <v>2410</v>
      </c>
      <c r="M20" s="102"/>
      <c r="N20" s="27" t="s">
        <v>870</v>
      </c>
      <c r="O20" s="2" t="s">
        <v>874</v>
      </c>
      <c r="P20" s="2" t="s">
        <v>79</v>
      </c>
      <c r="Q20" s="119">
        <v>1</v>
      </c>
      <c r="R20" s="111">
        <f>$D$180</f>
        <v>9333</v>
      </c>
      <c r="S20" s="5"/>
      <c r="T20" s="27" t="s">
        <v>753</v>
      </c>
      <c r="U20" s="2" t="s">
        <v>121</v>
      </c>
      <c r="V20" s="2" t="s">
        <v>87</v>
      </c>
      <c r="W20" s="2">
        <v>2</v>
      </c>
      <c r="X20" s="111">
        <f>D$192</f>
        <v>3735</v>
      </c>
      <c r="Y20" s="104"/>
      <c r="Z20" s="9"/>
      <c r="AA20" s="104"/>
      <c r="AB20" s="104"/>
      <c r="AC20" s="104"/>
      <c r="AD20" s="104"/>
      <c r="AE20" s="9"/>
      <c r="AF20" s="9"/>
      <c r="AG20" s="104"/>
      <c r="AH20" s="104"/>
      <c r="AI20" s="104"/>
      <c r="AJ20" s="104"/>
      <c r="AK20" s="9"/>
      <c r="AL20" s="9"/>
      <c r="AM20" s="104"/>
      <c r="AN20" s="104"/>
      <c r="AO20" s="104"/>
      <c r="AP20" s="104"/>
      <c r="AZ20" s="96"/>
      <c r="BA20" s="96"/>
      <c r="BB20" s="96"/>
      <c r="BC20" s="96"/>
      <c r="BE20" s="9"/>
      <c r="BF20" s="104"/>
      <c r="BG20" s="104"/>
      <c r="BH20" s="104"/>
      <c r="BI20" s="104"/>
      <c r="BJ20" s="104"/>
      <c r="BK20" s="105"/>
      <c r="BL20" s="9"/>
    </row>
    <row r="21" spans="1:64" ht="20.25" customHeight="1" x14ac:dyDescent="0.2">
      <c r="A21" s="130" t="s">
        <v>360</v>
      </c>
      <c r="B21" s="107" t="s">
        <v>17</v>
      </c>
      <c r="C21" s="2" t="s">
        <v>21</v>
      </c>
      <c r="D21" s="109">
        <f t="shared" si="3"/>
        <v>21841</v>
      </c>
      <c r="E21" s="110">
        <f t="shared" si="0"/>
        <v>28393.3</v>
      </c>
      <c r="F21" s="96" t="s">
        <v>1005</v>
      </c>
      <c r="G21" s="96"/>
      <c r="H21" s="27" t="s">
        <v>205</v>
      </c>
      <c r="I21" s="2" t="s">
        <v>175</v>
      </c>
      <c r="J21" s="2" t="s">
        <v>182</v>
      </c>
      <c r="K21" s="2">
        <v>2</v>
      </c>
      <c r="L21" s="111">
        <f>D$213</f>
        <v>2519</v>
      </c>
      <c r="M21" s="102"/>
      <c r="N21" s="27" t="s">
        <v>870</v>
      </c>
      <c r="O21" s="2" t="s">
        <v>874</v>
      </c>
      <c r="P21" s="2" t="s">
        <v>79</v>
      </c>
      <c r="Q21" s="119">
        <v>1</v>
      </c>
      <c r="R21" s="111">
        <f>$D$180</f>
        <v>9333</v>
      </c>
      <c r="S21" s="5"/>
      <c r="T21" s="27" t="s">
        <v>701</v>
      </c>
      <c r="U21" s="2" t="s">
        <v>122</v>
      </c>
      <c r="V21" s="2" t="s">
        <v>88</v>
      </c>
      <c r="W21" s="2">
        <v>2</v>
      </c>
      <c r="X21" s="111">
        <f>D$193</f>
        <v>3735</v>
      </c>
      <c r="Y21" s="104"/>
      <c r="Z21" s="9"/>
      <c r="AA21" s="104"/>
      <c r="AB21" s="104"/>
      <c r="AC21" s="104"/>
      <c r="AD21" s="104"/>
      <c r="AE21" s="9"/>
      <c r="AF21" s="9"/>
      <c r="AG21" s="104"/>
      <c r="AH21" s="104"/>
      <c r="AI21" s="104"/>
      <c r="AJ21" s="104"/>
      <c r="AK21" s="9"/>
      <c r="AL21" s="9"/>
      <c r="AM21" s="104"/>
      <c r="AN21" s="104"/>
      <c r="AO21" s="104"/>
      <c r="AP21" s="104"/>
      <c r="AZ21" s="96"/>
      <c r="BA21" s="96"/>
      <c r="BB21" s="96"/>
      <c r="BC21" s="96"/>
      <c r="BE21" s="9"/>
      <c r="BF21" s="104"/>
      <c r="BG21" s="104"/>
      <c r="BH21" s="104"/>
      <c r="BI21" s="104"/>
      <c r="BJ21" s="104"/>
      <c r="BK21" s="105"/>
      <c r="BL21" s="9"/>
    </row>
    <row r="22" spans="1:64" ht="20.25" customHeight="1" thickBot="1" x14ac:dyDescent="0.25">
      <c r="A22" s="131" t="s">
        <v>680</v>
      </c>
      <c r="B22" s="113" t="s">
        <v>17</v>
      </c>
      <c r="C22" s="117" t="s">
        <v>22</v>
      </c>
      <c r="D22" s="115">
        <f t="shared" si="3"/>
        <v>22903</v>
      </c>
      <c r="E22" s="116">
        <f t="shared" si="0"/>
        <v>29773.9</v>
      </c>
      <c r="F22" s="96" t="s">
        <v>1032</v>
      </c>
      <c r="G22" s="96"/>
      <c r="H22" s="32" t="s">
        <v>206</v>
      </c>
      <c r="I22" s="117" t="s">
        <v>175</v>
      </c>
      <c r="J22" s="117" t="s">
        <v>183</v>
      </c>
      <c r="K22" s="117">
        <v>2</v>
      </c>
      <c r="L22" s="118">
        <f>D$214</f>
        <v>2741</v>
      </c>
      <c r="M22" s="102"/>
      <c r="N22" s="32" t="s">
        <v>870</v>
      </c>
      <c r="O22" s="117" t="s">
        <v>874</v>
      </c>
      <c r="P22" s="117" t="s">
        <v>79</v>
      </c>
      <c r="Q22" s="117">
        <v>1</v>
      </c>
      <c r="R22" s="118">
        <f>$D$180</f>
        <v>9333</v>
      </c>
      <c r="S22" s="5"/>
      <c r="T22" s="32" t="s">
        <v>702</v>
      </c>
      <c r="U22" s="117" t="s">
        <v>123</v>
      </c>
      <c r="V22" s="117" t="s">
        <v>89</v>
      </c>
      <c r="W22" s="117">
        <v>2</v>
      </c>
      <c r="X22" s="118">
        <f>D$194</f>
        <v>4044</v>
      </c>
      <c r="Y22" s="104"/>
      <c r="Z22" s="9"/>
      <c r="AA22" s="104"/>
      <c r="AB22" s="104"/>
      <c r="AC22" s="104"/>
      <c r="AD22" s="104"/>
      <c r="AE22" s="9"/>
      <c r="AF22" s="9"/>
      <c r="AG22" s="104"/>
      <c r="AH22" s="104"/>
      <c r="AI22" s="104"/>
      <c r="AJ22" s="104"/>
      <c r="AK22" s="9"/>
      <c r="AL22" s="9"/>
      <c r="AM22" s="104"/>
      <c r="AN22" s="104"/>
      <c r="AO22" s="104"/>
      <c r="AP22" s="104"/>
      <c r="AZ22" s="96"/>
      <c r="BA22" s="96"/>
      <c r="BB22" s="96"/>
      <c r="BC22" s="96"/>
      <c r="BE22" s="9"/>
      <c r="BF22" s="104"/>
      <c r="BG22" s="104"/>
      <c r="BH22" s="104"/>
      <c r="BI22" s="104"/>
      <c r="BJ22" s="104"/>
      <c r="BK22" s="105"/>
      <c r="BL22" s="9"/>
    </row>
    <row r="23" spans="1:64" ht="20.25" customHeight="1" x14ac:dyDescent="0.2">
      <c r="A23" s="132" t="s">
        <v>361</v>
      </c>
      <c r="B23" s="92" t="s">
        <v>169</v>
      </c>
      <c r="C23" s="93" t="s">
        <v>170</v>
      </c>
      <c r="D23" s="94">
        <f t="shared" si="3"/>
        <v>23347</v>
      </c>
      <c r="E23" s="95">
        <f t="shared" si="0"/>
        <v>30351.100000000002</v>
      </c>
      <c r="F23" s="96" t="s">
        <v>1033</v>
      </c>
      <c r="G23" s="96"/>
      <c r="H23" s="38" t="s">
        <v>207</v>
      </c>
      <c r="I23" s="124" t="s">
        <v>174</v>
      </c>
      <c r="J23" s="124" t="s">
        <v>178</v>
      </c>
      <c r="K23" s="124">
        <v>1</v>
      </c>
      <c r="L23" s="125">
        <f>D$215</f>
        <v>3272</v>
      </c>
      <c r="M23" s="102"/>
      <c r="N23" s="38" t="s">
        <v>208</v>
      </c>
      <c r="O23" s="124" t="s">
        <v>176</v>
      </c>
      <c r="P23" s="124" t="s">
        <v>178</v>
      </c>
      <c r="Q23" s="124">
        <v>1</v>
      </c>
      <c r="R23" s="125">
        <f>D$216</f>
        <v>3272</v>
      </c>
      <c r="S23" s="5"/>
      <c r="T23" s="38" t="s">
        <v>553</v>
      </c>
      <c r="U23" s="124" t="s">
        <v>874</v>
      </c>
      <c r="V23" s="124" t="s">
        <v>79</v>
      </c>
      <c r="W23" s="124">
        <v>1</v>
      </c>
      <c r="X23" s="125">
        <f>$D$180</f>
        <v>9333</v>
      </c>
      <c r="Y23" s="104"/>
      <c r="Z23" s="22" t="s">
        <v>701</v>
      </c>
      <c r="AA23" s="100" t="s">
        <v>122</v>
      </c>
      <c r="AB23" s="100" t="s">
        <v>88</v>
      </c>
      <c r="AC23" s="100">
        <v>2</v>
      </c>
      <c r="AD23" s="101">
        <f>D$193</f>
        <v>3735</v>
      </c>
      <c r="AF23" s="22"/>
      <c r="AG23" s="100"/>
      <c r="AH23" s="100"/>
      <c r="AI23" s="100"/>
      <c r="AJ23" s="101"/>
      <c r="AL23" s="22"/>
      <c r="AM23" s="100"/>
      <c r="AN23" s="100"/>
      <c r="AO23" s="100"/>
      <c r="AP23" s="101"/>
      <c r="AZ23" s="96"/>
      <c r="BA23" s="96"/>
      <c r="BB23" s="96"/>
      <c r="BC23" s="96"/>
      <c r="BE23" s="9"/>
      <c r="BF23" s="104"/>
      <c r="BG23" s="104"/>
      <c r="BH23" s="104"/>
      <c r="BI23" s="104"/>
      <c r="BJ23" s="104"/>
      <c r="BK23" s="105"/>
      <c r="BL23" s="9"/>
    </row>
    <row r="24" spans="1:64" ht="20.25" customHeight="1" x14ac:dyDescent="0.2">
      <c r="A24" s="128" t="s">
        <v>362</v>
      </c>
      <c r="B24" s="107" t="s">
        <v>169</v>
      </c>
      <c r="C24" s="108" t="s">
        <v>171</v>
      </c>
      <c r="D24" s="109">
        <f t="shared" si="3"/>
        <v>22547</v>
      </c>
      <c r="E24" s="110">
        <f t="shared" si="0"/>
        <v>29311.100000000002</v>
      </c>
      <c r="F24" s="96" t="s">
        <v>1034</v>
      </c>
      <c r="G24" s="96"/>
      <c r="H24" s="27" t="s">
        <v>209</v>
      </c>
      <c r="I24" s="2" t="s">
        <v>174</v>
      </c>
      <c r="J24" s="2" t="s">
        <v>184</v>
      </c>
      <c r="K24" s="2">
        <v>1</v>
      </c>
      <c r="L24" s="111">
        <f>D$217</f>
        <v>2872</v>
      </c>
      <c r="M24" s="102"/>
      <c r="N24" s="27" t="s">
        <v>210</v>
      </c>
      <c r="O24" s="2" t="s">
        <v>176</v>
      </c>
      <c r="P24" s="2" t="s">
        <v>184</v>
      </c>
      <c r="Q24" s="2">
        <v>1</v>
      </c>
      <c r="R24" s="111">
        <f>D$218</f>
        <v>2872</v>
      </c>
      <c r="S24" s="5"/>
      <c r="T24" s="27" t="s">
        <v>553</v>
      </c>
      <c r="U24" s="2" t="s">
        <v>874</v>
      </c>
      <c r="V24" s="2" t="s">
        <v>79</v>
      </c>
      <c r="W24" s="2">
        <v>1</v>
      </c>
      <c r="X24" s="111">
        <f>$D$180</f>
        <v>9333</v>
      </c>
      <c r="Y24" s="104"/>
      <c r="Z24" s="27" t="s">
        <v>753</v>
      </c>
      <c r="AA24" s="2" t="s">
        <v>121</v>
      </c>
      <c r="AB24" s="2" t="s">
        <v>87</v>
      </c>
      <c r="AC24" s="2">
        <v>2</v>
      </c>
      <c r="AD24" s="111">
        <f>D$192</f>
        <v>3735</v>
      </c>
      <c r="AF24" s="27"/>
      <c r="AG24" s="2"/>
      <c r="AH24" s="2"/>
      <c r="AI24" s="2"/>
      <c r="AJ24" s="111"/>
      <c r="AL24" s="27"/>
      <c r="AM24" s="2"/>
      <c r="AN24" s="2"/>
      <c r="AO24" s="2"/>
      <c r="AP24" s="111"/>
      <c r="AZ24" s="96"/>
      <c r="BA24" s="96"/>
      <c r="BB24" s="96"/>
      <c r="BC24" s="96"/>
      <c r="BE24" s="9"/>
      <c r="BF24" s="104"/>
      <c r="BG24" s="104"/>
      <c r="BH24" s="104"/>
      <c r="BI24" s="104"/>
      <c r="BJ24" s="104"/>
      <c r="BK24" s="105"/>
      <c r="BL24" s="9"/>
    </row>
    <row r="25" spans="1:64" ht="20.25" customHeight="1" x14ac:dyDescent="0.2">
      <c r="A25" s="128" t="s">
        <v>363</v>
      </c>
      <c r="B25" s="107" t="s">
        <v>169</v>
      </c>
      <c r="C25" s="127" t="s">
        <v>172</v>
      </c>
      <c r="D25" s="109">
        <f t="shared" ref="D25:D39" si="4">L25*K25+R25*Q25+X25*W25+AD25*AC25+AJ25*AI25+AP25*AO25</f>
        <v>31694</v>
      </c>
      <c r="E25" s="110">
        <f t="shared" si="0"/>
        <v>41202.200000000004</v>
      </c>
      <c r="F25" s="96" t="s">
        <v>1039</v>
      </c>
      <c r="G25" s="96"/>
      <c r="H25" s="27" t="s">
        <v>211</v>
      </c>
      <c r="I25" s="2" t="s">
        <v>174</v>
      </c>
      <c r="J25" s="2" t="s">
        <v>185</v>
      </c>
      <c r="K25" s="2">
        <v>1</v>
      </c>
      <c r="L25" s="111">
        <f>D$219</f>
        <v>3239</v>
      </c>
      <c r="M25" s="102"/>
      <c r="N25" s="27" t="s">
        <v>212</v>
      </c>
      <c r="O25" s="2" t="s">
        <v>176</v>
      </c>
      <c r="P25" s="2" t="s">
        <v>185</v>
      </c>
      <c r="Q25" s="2">
        <v>1</v>
      </c>
      <c r="R25" s="111">
        <f>D$220</f>
        <v>3239</v>
      </c>
      <c r="S25" s="5"/>
      <c r="T25" s="27" t="s">
        <v>878</v>
      </c>
      <c r="U25" s="2" t="s">
        <v>871</v>
      </c>
      <c r="V25" s="2" t="s">
        <v>78</v>
      </c>
      <c r="W25" s="2">
        <v>1</v>
      </c>
      <c r="X25" s="111">
        <f>$D$179</f>
        <v>8704</v>
      </c>
      <c r="Y25" s="104"/>
      <c r="Z25" s="27" t="s">
        <v>557</v>
      </c>
      <c r="AA25" s="2" t="s">
        <v>201</v>
      </c>
      <c r="AB25" s="2" t="s">
        <v>76</v>
      </c>
      <c r="AC25" s="2">
        <v>2</v>
      </c>
      <c r="AD25" s="111">
        <f>D187</f>
        <v>2647</v>
      </c>
      <c r="AF25" s="27" t="s">
        <v>1455</v>
      </c>
      <c r="AG25" s="2" t="s">
        <v>121</v>
      </c>
      <c r="AH25" s="2" t="s">
        <v>87</v>
      </c>
      <c r="AI25" s="2">
        <v>2</v>
      </c>
      <c r="AJ25" s="111">
        <f>D$192</f>
        <v>3735</v>
      </c>
      <c r="AL25" s="27" t="s">
        <v>1454</v>
      </c>
      <c r="AM25" s="2" t="s">
        <v>124</v>
      </c>
      <c r="AN25" s="2" t="s">
        <v>90</v>
      </c>
      <c r="AO25" s="2">
        <v>2</v>
      </c>
      <c r="AP25" s="111">
        <f>D$196</f>
        <v>1874</v>
      </c>
      <c r="AZ25" s="96"/>
      <c r="BA25" s="96"/>
      <c r="BB25" s="96"/>
      <c r="BC25" s="96"/>
      <c r="BE25" s="9"/>
      <c r="BF25" s="104"/>
      <c r="BG25" s="104"/>
      <c r="BH25" s="104"/>
      <c r="BI25" s="104"/>
      <c r="BJ25" s="104"/>
      <c r="BK25" s="105"/>
      <c r="BL25" s="9"/>
    </row>
    <row r="26" spans="1:64" ht="20.25" customHeight="1" thickBot="1" x14ac:dyDescent="0.25">
      <c r="A26" s="133" t="s">
        <v>364</v>
      </c>
      <c r="B26" s="113" t="s">
        <v>169</v>
      </c>
      <c r="C26" s="129" t="s">
        <v>173</v>
      </c>
      <c r="D26" s="115">
        <f t="shared" si="4"/>
        <v>33082</v>
      </c>
      <c r="E26" s="116">
        <f t="shared" si="0"/>
        <v>43006.6</v>
      </c>
      <c r="F26" s="96" t="s">
        <v>1055</v>
      </c>
      <c r="G26" s="96"/>
      <c r="H26" s="34" t="s">
        <v>213</v>
      </c>
      <c r="I26" s="119" t="s">
        <v>174</v>
      </c>
      <c r="J26" s="119" t="s">
        <v>186</v>
      </c>
      <c r="K26" s="119">
        <v>1</v>
      </c>
      <c r="L26" s="120">
        <f>D$221</f>
        <v>3933</v>
      </c>
      <c r="M26" s="102"/>
      <c r="N26" s="34" t="s">
        <v>214</v>
      </c>
      <c r="O26" s="119" t="s">
        <v>176</v>
      </c>
      <c r="P26" s="119" t="s">
        <v>186</v>
      </c>
      <c r="Q26" s="119">
        <v>1</v>
      </c>
      <c r="R26" s="120">
        <f>D$222</f>
        <v>3933</v>
      </c>
      <c r="S26" s="5"/>
      <c r="T26" s="34" t="s">
        <v>878</v>
      </c>
      <c r="U26" s="119" t="s">
        <v>871</v>
      </c>
      <c r="V26" s="119" t="s">
        <v>78</v>
      </c>
      <c r="W26" s="119">
        <v>1</v>
      </c>
      <c r="X26" s="120">
        <f>$D$179</f>
        <v>8704</v>
      </c>
      <c r="Y26" s="104"/>
      <c r="Z26" s="32" t="s">
        <v>557</v>
      </c>
      <c r="AA26" s="117" t="s">
        <v>201</v>
      </c>
      <c r="AB26" s="117" t="s">
        <v>76</v>
      </c>
      <c r="AC26" s="117">
        <v>2</v>
      </c>
      <c r="AD26" s="118">
        <f>D187</f>
        <v>2647</v>
      </c>
      <c r="AF26" s="32" t="s">
        <v>1456</v>
      </c>
      <c r="AG26" s="117" t="s">
        <v>122</v>
      </c>
      <c r="AH26" s="117" t="s">
        <v>88</v>
      </c>
      <c r="AI26" s="117">
        <v>2</v>
      </c>
      <c r="AJ26" s="118">
        <f>D$193</f>
        <v>3735</v>
      </c>
      <c r="AL26" s="32" t="s">
        <v>1454</v>
      </c>
      <c r="AM26" s="117" t="s">
        <v>124</v>
      </c>
      <c r="AN26" s="117" t="s">
        <v>90</v>
      </c>
      <c r="AO26" s="117">
        <v>2</v>
      </c>
      <c r="AP26" s="118">
        <f>D$196</f>
        <v>1874</v>
      </c>
      <c r="AZ26" s="96"/>
      <c r="BA26" s="96"/>
      <c r="BB26" s="96"/>
      <c r="BC26" s="96"/>
      <c r="BE26" s="9"/>
      <c r="BF26" s="104"/>
      <c r="BG26" s="104"/>
      <c r="BH26" s="104"/>
      <c r="BI26" s="104"/>
      <c r="BJ26" s="104"/>
      <c r="BK26" s="105"/>
      <c r="BL26" s="9"/>
    </row>
    <row r="27" spans="1:64" ht="20.25" customHeight="1" x14ac:dyDescent="0.2">
      <c r="A27" s="132" t="s">
        <v>365</v>
      </c>
      <c r="B27" s="92" t="s">
        <v>23</v>
      </c>
      <c r="C27" s="100" t="s">
        <v>24</v>
      </c>
      <c r="D27" s="94">
        <f t="shared" si="4"/>
        <v>5676</v>
      </c>
      <c r="E27" s="95">
        <f t="shared" si="0"/>
        <v>7378.8</v>
      </c>
      <c r="F27" s="96" t="s">
        <v>1014</v>
      </c>
      <c r="G27" s="96"/>
      <c r="H27" s="22" t="s">
        <v>1457</v>
      </c>
      <c r="I27" s="100" t="s">
        <v>187</v>
      </c>
      <c r="J27" s="100" t="s">
        <v>188</v>
      </c>
      <c r="K27" s="100">
        <v>1</v>
      </c>
      <c r="L27" s="101">
        <f>D$223</f>
        <v>1155</v>
      </c>
      <c r="M27" s="102"/>
      <c r="N27" s="22" t="s">
        <v>557</v>
      </c>
      <c r="O27" s="100" t="s">
        <v>201</v>
      </c>
      <c r="P27" s="100" t="s">
        <v>76</v>
      </c>
      <c r="Q27" s="100">
        <v>1</v>
      </c>
      <c r="R27" s="101">
        <f>D187</f>
        <v>2647</v>
      </c>
      <c r="S27" s="5"/>
      <c r="T27" s="22" t="s">
        <v>754</v>
      </c>
      <c r="U27" s="100" t="s">
        <v>124</v>
      </c>
      <c r="V27" s="100" t="s">
        <v>90</v>
      </c>
      <c r="W27" s="100">
        <v>1</v>
      </c>
      <c r="X27" s="101">
        <f>D$196</f>
        <v>1874</v>
      </c>
      <c r="Y27" s="104"/>
      <c r="Z27" s="9"/>
      <c r="AA27" s="104"/>
      <c r="AB27" s="104"/>
      <c r="AC27" s="104"/>
      <c r="AD27" s="104"/>
      <c r="AE27" s="9"/>
      <c r="AF27" s="9"/>
      <c r="AG27" s="104"/>
      <c r="AH27" s="104"/>
      <c r="AI27" s="104"/>
      <c r="AJ27" s="104"/>
      <c r="AK27" s="9"/>
      <c r="AL27" s="9"/>
      <c r="AM27" s="104"/>
      <c r="AN27" s="104"/>
      <c r="AO27" s="104"/>
      <c r="AP27" s="104"/>
      <c r="AZ27" s="96"/>
      <c r="BA27" s="96"/>
      <c r="BB27" s="96"/>
      <c r="BC27" s="96"/>
      <c r="BE27" s="9"/>
      <c r="BF27" s="104"/>
      <c r="BG27" s="104"/>
      <c r="BH27" s="104"/>
      <c r="BI27" s="104"/>
      <c r="BJ27" s="104"/>
      <c r="BK27" s="105"/>
      <c r="BL27" s="9"/>
    </row>
    <row r="28" spans="1:64" ht="20.25" customHeight="1" x14ac:dyDescent="0.2">
      <c r="A28" s="128" t="s">
        <v>366</v>
      </c>
      <c r="B28" s="134" t="s">
        <v>23</v>
      </c>
      <c r="C28" s="2" t="s">
        <v>25</v>
      </c>
      <c r="D28" s="109">
        <f t="shared" si="4"/>
        <v>6273</v>
      </c>
      <c r="E28" s="110">
        <f t="shared" si="0"/>
        <v>8154.9000000000005</v>
      </c>
      <c r="F28" s="96" t="s">
        <v>1009</v>
      </c>
      <c r="G28" s="96"/>
      <c r="H28" s="27" t="s">
        <v>1458</v>
      </c>
      <c r="I28" s="2" t="s">
        <v>187</v>
      </c>
      <c r="J28" s="2" t="s">
        <v>189</v>
      </c>
      <c r="K28" s="2">
        <v>1</v>
      </c>
      <c r="L28" s="111">
        <f>D$224</f>
        <v>1442</v>
      </c>
      <c r="M28" s="102"/>
      <c r="N28" s="27" t="s">
        <v>557</v>
      </c>
      <c r="O28" s="2" t="s">
        <v>201</v>
      </c>
      <c r="P28" s="2" t="s">
        <v>76</v>
      </c>
      <c r="Q28" s="2">
        <v>1</v>
      </c>
      <c r="R28" s="111">
        <f>D187</f>
        <v>2647</v>
      </c>
      <c r="S28" s="5"/>
      <c r="T28" s="27" t="s">
        <v>732</v>
      </c>
      <c r="U28" s="2" t="s">
        <v>125</v>
      </c>
      <c r="V28" s="2" t="s">
        <v>91</v>
      </c>
      <c r="W28" s="2">
        <v>1</v>
      </c>
      <c r="X28" s="111">
        <f>D$197</f>
        <v>2184</v>
      </c>
      <c r="Y28" s="104"/>
      <c r="Z28" s="9"/>
      <c r="AA28" s="104"/>
      <c r="AB28" s="104"/>
      <c r="AC28" s="104"/>
      <c r="AD28" s="104"/>
      <c r="AE28" s="9"/>
      <c r="AF28" s="9"/>
      <c r="AG28" s="104"/>
      <c r="AH28" s="104"/>
      <c r="AI28" s="104"/>
      <c r="AJ28" s="104"/>
      <c r="AK28" s="9"/>
      <c r="AL28" s="9"/>
      <c r="AM28" s="104"/>
      <c r="AN28" s="104"/>
      <c r="AO28" s="104"/>
      <c r="AP28" s="104"/>
      <c r="AZ28" s="96"/>
      <c r="BA28" s="96"/>
      <c r="BB28" s="96"/>
      <c r="BC28" s="96"/>
      <c r="BE28" s="9"/>
      <c r="BF28" s="104"/>
      <c r="BG28" s="104"/>
      <c r="BH28" s="104"/>
      <c r="BI28" s="104"/>
      <c r="BJ28" s="104"/>
      <c r="BK28" s="105"/>
      <c r="BL28" s="9"/>
    </row>
    <row r="29" spans="1:64" ht="20.25" customHeight="1" thickBot="1" x14ac:dyDescent="0.25">
      <c r="A29" s="133" t="s">
        <v>367</v>
      </c>
      <c r="B29" s="135" t="s">
        <v>23</v>
      </c>
      <c r="C29" s="117" t="s">
        <v>26</v>
      </c>
      <c r="D29" s="115">
        <f t="shared" si="4"/>
        <v>6864</v>
      </c>
      <c r="E29" s="116">
        <f t="shared" si="0"/>
        <v>8923.2000000000007</v>
      </c>
      <c r="F29" s="96" t="s">
        <v>1056</v>
      </c>
      <c r="G29" s="96"/>
      <c r="H29" s="32" t="s">
        <v>1459</v>
      </c>
      <c r="I29" s="117" t="s">
        <v>187</v>
      </c>
      <c r="J29" s="117" t="s">
        <v>190</v>
      </c>
      <c r="K29" s="117">
        <v>1</v>
      </c>
      <c r="L29" s="118">
        <f>D$225</f>
        <v>1724</v>
      </c>
      <c r="M29" s="102"/>
      <c r="N29" s="32" t="s">
        <v>557</v>
      </c>
      <c r="O29" s="117" t="s">
        <v>201</v>
      </c>
      <c r="P29" s="117" t="s">
        <v>76</v>
      </c>
      <c r="Q29" s="117">
        <v>1</v>
      </c>
      <c r="R29" s="118">
        <f>D187</f>
        <v>2647</v>
      </c>
      <c r="S29" s="5"/>
      <c r="T29" s="32" t="s">
        <v>755</v>
      </c>
      <c r="U29" s="117" t="s">
        <v>126</v>
      </c>
      <c r="V29" s="117" t="s">
        <v>92</v>
      </c>
      <c r="W29" s="117">
        <v>1</v>
      </c>
      <c r="X29" s="118">
        <f>D$198</f>
        <v>2493</v>
      </c>
      <c r="Y29" s="104"/>
      <c r="Z29" s="9"/>
      <c r="AA29" s="104"/>
      <c r="AB29" s="104"/>
      <c r="AC29" s="104"/>
      <c r="AD29" s="104"/>
      <c r="AE29" s="9"/>
      <c r="AF29" s="9"/>
      <c r="AG29" s="104"/>
      <c r="AH29" s="104"/>
      <c r="AI29" s="104"/>
      <c r="AJ29" s="104"/>
      <c r="AK29" s="9"/>
      <c r="AL29" s="9"/>
      <c r="AM29" s="104"/>
      <c r="AN29" s="104"/>
      <c r="AO29" s="104"/>
      <c r="AP29" s="104"/>
      <c r="AZ29" s="96"/>
      <c r="BA29" s="96"/>
      <c r="BB29" s="96"/>
      <c r="BC29" s="96"/>
      <c r="BE29" s="9"/>
      <c r="BF29" s="104"/>
      <c r="BG29" s="104"/>
      <c r="BH29" s="104"/>
      <c r="BI29" s="104"/>
      <c r="BJ29" s="104"/>
      <c r="BK29" s="105"/>
      <c r="BL29" s="9"/>
    </row>
    <row r="30" spans="1:64" ht="20.25" customHeight="1" x14ac:dyDescent="0.2">
      <c r="A30" s="122" t="s">
        <v>368</v>
      </c>
      <c r="B30" s="92" t="s">
        <v>1460</v>
      </c>
      <c r="C30" s="93" t="s">
        <v>7</v>
      </c>
      <c r="D30" s="94">
        <f t="shared" si="4"/>
        <v>8721</v>
      </c>
      <c r="E30" s="95">
        <f t="shared" si="0"/>
        <v>11337.300000000001</v>
      </c>
      <c r="F30" s="96" t="s">
        <v>1057</v>
      </c>
      <c r="G30" s="96"/>
      <c r="H30" s="38" t="s">
        <v>202</v>
      </c>
      <c r="I30" s="124" t="s">
        <v>175</v>
      </c>
      <c r="J30" s="124" t="s">
        <v>179</v>
      </c>
      <c r="K30" s="124">
        <v>1</v>
      </c>
      <c r="L30" s="125">
        <f>D$210</f>
        <v>2086</v>
      </c>
      <c r="M30" s="102"/>
      <c r="N30" s="38" t="s">
        <v>554</v>
      </c>
      <c r="O30" s="124" t="s">
        <v>80</v>
      </c>
      <c r="P30" s="124" t="s">
        <v>77</v>
      </c>
      <c r="Q30" s="124">
        <v>1</v>
      </c>
      <c r="R30" s="125">
        <f>D182</f>
        <v>3520</v>
      </c>
      <c r="S30" s="5"/>
      <c r="T30" s="38" t="s">
        <v>752</v>
      </c>
      <c r="U30" s="124" t="s">
        <v>119</v>
      </c>
      <c r="V30" s="124" t="s">
        <v>85</v>
      </c>
      <c r="W30" s="124">
        <v>1</v>
      </c>
      <c r="X30" s="125">
        <f>D$190</f>
        <v>3115</v>
      </c>
      <c r="Y30" s="104"/>
      <c r="Z30" s="9"/>
      <c r="AA30" s="104"/>
      <c r="AB30" s="104"/>
      <c r="AC30" s="104"/>
      <c r="AD30" s="104"/>
      <c r="AE30" s="9"/>
      <c r="AF30" s="9"/>
      <c r="AG30" s="104"/>
      <c r="AH30" s="104"/>
      <c r="AI30" s="104"/>
      <c r="AJ30" s="104"/>
      <c r="AK30" s="9"/>
      <c r="AL30" s="9"/>
      <c r="AM30" s="104"/>
      <c r="AN30" s="104"/>
      <c r="AO30" s="104"/>
      <c r="AP30" s="104"/>
      <c r="AZ30" s="96"/>
      <c r="BA30" s="96"/>
      <c r="BB30" s="96"/>
      <c r="BC30" s="96"/>
      <c r="BE30" s="9"/>
      <c r="BF30" s="104"/>
      <c r="BG30" s="104"/>
      <c r="BH30" s="104"/>
      <c r="BI30" s="104"/>
      <c r="BJ30" s="104"/>
      <c r="BK30" s="105"/>
      <c r="BL30" s="9"/>
    </row>
    <row r="31" spans="1:64" ht="20.25" customHeight="1" x14ac:dyDescent="0.2">
      <c r="A31" s="130" t="s">
        <v>369</v>
      </c>
      <c r="B31" s="107" t="s">
        <v>1460</v>
      </c>
      <c r="C31" s="108" t="s">
        <v>8</v>
      </c>
      <c r="D31" s="109">
        <f t="shared" si="4"/>
        <v>9247</v>
      </c>
      <c r="E31" s="110">
        <f t="shared" si="0"/>
        <v>12021.1</v>
      </c>
      <c r="F31" s="96" t="s">
        <v>1058</v>
      </c>
      <c r="G31" s="96"/>
      <c r="H31" s="27" t="s">
        <v>203</v>
      </c>
      <c r="I31" s="2" t="s">
        <v>175</v>
      </c>
      <c r="J31" s="2" t="s">
        <v>180</v>
      </c>
      <c r="K31" s="2">
        <v>1</v>
      </c>
      <c r="L31" s="111">
        <f>D$211</f>
        <v>2302</v>
      </c>
      <c r="M31" s="102"/>
      <c r="N31" s="27" t="s">
        <v>554</v>
      </c>
      <c r="O31" s="2" t="s">
        <v>80</v>
      </c>
      <c r="P31" s="2" t="s">
        <v>77</v>
      </c>
      <c r="Q31" s="2">
        <v>1</v>
      </c>
      <c r="R31" s="111">
        <f>D182</f>
        <v>3520</v>
      </c>
      <c r="S31" s="5"/>
      <c r="T31" s="27" t="s">
        <v>739</v>
      </c>
      <c r="U31" s="2" t="s">
        <v>120</v>
      </c>
      <c r="V31" s="2" t="s">
        <v>86</v>
      </c>
      <c r="W31" s="2">
        <v>1</v>
      </c>
      <c r="X31" s="111">
        <f>D$191</f>
        <v>3425</v>
      </c>
      <c r="Y31" s="104"/>
      <c r="Z31" s="9"/>
      <c r="AA31" s="104"/>
      <c r="AB31" s="104"/>
      <c r="AC31" s="104"/>
      <c r="AD31" s="104"/>
      <c r="AE31" s="9"/>
      <c r="AF31" s="9"/>
      <c r="AG31" s="104"/>
      <c r="AH31" s="104"/>
      <c r="AI31" s="104"/>
      <c r="AJ31" s="104"/>
      <c r="AK31" s="9"/>
      <c r="AL31" s="9"/>
      <c r="AM31" s="104"/>
      <c r="AN31" s="104"/>
      <c r="AO31" s="104"/>
      <c r="AP31" s="104"/>
      <c r="AZ31" s="96"/>
      <c r="BA31" s="96"/>
      <c r="BB31" s="96"/>
      <c r="BC31" s="96"/>
      <c r="BE31" s="9"/>
      <c r="BF31" s="104"/>
      <c r="BG31" s="104"/>
      <c r="BH31" s="104"/>
      <c r="BI31" s="104"/>
      <c r="BJ31" s="104"/>
      <c r="BK31" s="105"/>
      <c r="BL31" s="9"/>
    </row>
    <row r="32" spans="1:64" ht="20.25" customHeight="1" x14ac:dyDescent="0.2">
      <c r="A32" s="130" t="s">
        <v>370</v>
      </c>
      <c r="B32" s="107" t="s">
        <v>1460</v>
      </c>
      <c r="C32" s="108" t="s">
        <v>9</v>
      </c>
      <c r="D32" s="109">
        <f t="shared" si="4"/>
        <v>9665</v>
      </c>
      <c r="E32" s="110">
        <f t="shared" si="0"/>
        <v>12564.5</v>
      </c>
      <c r="F32" s="96" t="s">
        <v>1059</v>
      </c>
      <c r="G32" s="96"/>
      <c r="H32" s="27" t="s">
        <v>204</v>
      </c>
      <c r="I32" s="2" t="s">
        <v>175</v>
      </c>
      <c r="J32" s="2" t="s">
        <v>181</v>
      </c>
      <c r="K32" s="2">
        <v>1</v>
      </c>
      <c r="L32" s="111">
        <f>D$212</f>
        <v>2410</v>
      </c>
      <c r="M32" s="102"/>
      <c r="N32" s="27" t="s">
        <v>554</v>
      </c>
      <c r="O32" s="2" t="s">
        <v>80</v>
      </c>
      <c r="P32" s="2" t="s">
        <v>77</v>
      </c>
      <c r="Q32" s="2">
        <v>1</v>
      </c>
      <c r="R32" s="111">
        <f>D182</f>
        <v>3520</v>
      </c>
      <c r="S32" s="5"/>
      <c r="T32" s="27" t="s">
        <v>753</v>
      </c>
      <c r="U32" s="2" t="s">
        <v>121</v>
      </c>
      <c r="V32" s="2" t="s">
        <v>87</v>
      </c>
      <c r="W32" s="2">
        <v>1</v>
      </c>
      <c r="X32" s="111">
        <f>D$192</f>
        <v>3735</v>
      </c>
      <c r="Y32" s="104"/>
      <c r="Z32" s="9"/>
      <c r="AA32" s="104"/>
      <c r="AB32" s="104"/>
      <c r="AC32" s="104"/>
      <c r="AD32" s="104"/>
      <c r="AE32" s="9"/>
      <c r="AF32" s="9"/>
      <c r="AG32" s="104"/>
      <c r="AH32" s="104"/>
      <c r="AI32" s="104"/>
      <c r="AJ32" s="104"/>
      <c r="AK32" s="9"/>
      <c r="AL32" s="9"/>
      <c r="AM32" s="104"/>
      <c r="AN32" s="104"/>
      <c r="AO32" s="104"/>
      <c r="AP32" s="104"/>
      <c r="AZ32" s="96"/>
      <c r="BA32" s="96"/>
      <c r="BB32" s="96"/>
      <c r="BC32" s="96"/>
      <c r="BE32" s="9"/>
      <c r="BF32" s="104"/>
      <c r="BG32" s="104"/>
      <c r="BH32" s="104"/>
      <c r="BI32" s="104"/>
      <c r="BJ32" s="104"/>
      <c r="BK32" s="105"/>
      <c r="BL32" s="9"/>
    </row>
    <row r="33" spans="1:64" ht="20.25" customHeight="1" x14ac:dyDescent="0.2">
      <c r="A33" s="130" t="s">
        <v>371</v>
      </c>
      <c r="B33" s="107" t="s">
        <v>1460</v>
      </c>
      <c r="C33" s="108" t="s">
        <v>10</v>
      </c>
      <c r="D33" s="109">
        <f t="shared" si="4"/>
        <v>9774</v>
      </c>
      <c r="E33" s="110">
        <f t="shared" si="0"/>
        <v>12706.2</v>
      </c>
      <c r="F33" s="96" t="s">
        <v>1060</v>
      </c>
      <c r="G33" s="96"/>
      <c r="H33" s="27" t="s">
        <v>205</v>
      </c>
      <c r="I33" s="2" t="s">
        <v>175</v>
      </c>
      <c r="J33" s="2" t="s">
        <v>182</v>
      </c>
      <c r="K33" s="2">
        <v>1</v>
      </c>
      <c r="L33" s="111">
        <f>D$213</f>
        <v>2519</v>
      </c>
      <c r="M33" s="102"/>
      <c r="N33" s="27" t="s">
        <v>554</v>
      </c>
      <c r="O33" s="2" t="s">
        <v>80</v>
      </c>
      <c r="P33" s="2" t="s">
        <v>77</v>
      </c>
      <c r="Q33" s="2">
        <v>1</v>
      </c>
      <c r="R33" s="111">
        <f>D182</f>
        <v>3520</v>
      </c>
      <c r="S33" s="5"/>
      <c r="T33" s="27" t="s">
        <v>701</v>
      </c>
      <c r="U33" s="2" t="s">
        <v>122</v>
      </c>
      <c r="V33" s="2" t="s">
        <v>88</v>
      </c>
      <c r="W33" s="2">
        <v>1</v>
      </c>
      <c r="X33" s="111">
        <f>D$193</f>
        <v>3735</v>
      </c>
      <c r="Y33" s="104"/>
      <c r="Z33" s="9"/>
      <c r="AA33" s="104"/>
      <c r="AB33" s="104"/>
      <c r="AC33" s="104"/>
      <c r="AD33" s="104"/>
      <c r="AE33" s="9"/>
      <c r="AF33" s="9"/>
      <c r="AG33" s="104"/>
      <c r="AH33" s="104"/>
      <c r="AI33" s="104"/>
      <c r="AJ33" s="104"/>
      <c r="AK33" s="9"/>
      <c r="AL33" s="9"/>
      <c r="AM33" s="104"/>
      <c r="AN33" s="104"/>
      <c r="AO33" s="104"/>
      <c r="AP33" s="104"/>
      <c r="AZ33" s="96"/>
      <c r="BA33" s="96"/>
      <c r="BB33" s="96"/>
      <c r="BC33" s="96"/>
      <c r="BE33" s="9"/>
      <c r="BF33" s="104"/>
      <c r="BG33" s="104"/>
      <c r="BH33" s="104"/>
      <c r="BI33" s="104"/>
      <c r="BJ33" s="104"/>
      <c r="BK33" s="105"/>
      <c r="BL33" s="9"/>
    </row>
    <row r="34" spans="1:64" ht="20.25" customHeight="1" thickBot="1" x14ac:dyDescent="0.25">
      <c r="A34" s="131" t="s">
        <v>372</v>
      </c>
      <c r="B34" s="113" t="s">
        <v>1460</v>
      </c>
      <c r="C34" s="114" t="s">
        <v>11</v>
      </c>
      <c r="D34" s="115">
        <f t="shared" si="4"/>
        <v>10305</v>
      </c>
      <c r="E34" s="116">
        <f t="shared" si="0"/>
        <v>13396.5</v>
      </c>
      <c r="F34" s="96" t="s">
        <v>1061</v>
      </c>
      <c r="G34" s="96"/>
      <c r="H34" s="34" t="s">
        <v>206</v>
      </c>
      <c r="I34" s="119" t="s">
        <v>175</v>
      </c>
      <c r="J34" s="119" t="s">
        <v>183</v>
      </c>
      <c r="K34" s="119">
        <v>1</v>
      </c>
      <c r="L34" s="120">
        <f>D$214</f>
        <v>2741</v>
      </c>
      <c r="M34" s="102"/>
      <c r="N34" s="34" t="s">
        <v>554</v>
      </c>
      <c r="O34" s="119" t="s">
        <v>80</v>
      </c>
      <c r="P34" s="119" t="s">
        <v>77</v>
      </c>
      <c r="Q34" s="119">
        <v>1</v>
      </c>
      <c r="R34" s="120">
        <f>D182</f>
        <v>3520</v>
      </c>
      <c r="S34" s="5"/>
      <c r="T34" s="34" t="s">
        <v>702</v>
      </c>
      <c r="U34" s="119" t="s">
        <v>123</v>
      </c>
      <c r="V34" s="119" t="s">
        <v>89</v>
      </c>
      <c r="W34" s="119">
        <v>1</v>
      </c>
      <c r="X34" s="120">
        <f>D$194</f>
        <v>4044</v>
      </c>
      <c r="Y34" s="104"/>
      <c r="Z34" s="9"/>
      <c r="AA34" s="104"/>
      <c r="AB34" s="104"/>
      <c r="AC34" s="104"/>
      <c r="AD34" s="104"/>
      <c r="AE34" s="9"/>
      <c r="AF34" s="9"/>
      <c r="AG34" s="104"/>
      <c r="AH34" s="104"/>
      <c r="AI34" s="104"/>
      <c r="AJ34" s="104"/>
      <c r="AK34" s="9"/>
      <c r="AL34" s="9"/>
      <c r="AM34" s="104"/>
      <c r="AN34" s="104"/>
      <c r="AO34" s="104"/>
      <c r="AP34" s="104"/>
      <c r="AZ34" s="96"/>
      <c r="BA34" s="96"/>
      <c r="BB34" s="96"/>
      <c r="BC34" s="96"/>
      <c r="BE34" s="9"/>
      <c r="BF34" s="104"/>
      <c r="BG34" s="104"/>
      <c r="BH34" s="104"/>
      <c r="BI34" s="104"/>
      <c r="BJ34" s="104"/>
      <c r="BK34" s="105"/>
      <c r="BL34" s="9"/>
    </row>
    <row r="35" spans="1:64" ht="20.25" customHeight="1" x14ac:dyDescent="0.2">
      <c r="A35" s="122" t="s">
        <v>373</v>
      </c>
      <c r="B35" s="92" t="s">
        <v>1461</v>
      </c>
      <c r="C35" s="123" t="s">
        <v>18</v>
      </c>
      <c r="D35" s="94">
        <f t="shared" si="4"/>
        <v>16000</v>
      </c>
      <c r="E35" s="95">
        <f t="shared" si="0"/>
        <v>20800</v>
      </c>
      <c r="F35" s="96" t="s">
        <v>1062</v>
      </c>
      <c r="G35" s="96"/>
      <c r="H35" s="22" t="s">
        <v>202</v>
      </c>
      <c r="I35" s="100" t="s">
        <v>175</v>
      </c>
      <c r="J35" s="100" t="s">
        <v>179</v>
      </c>
      <c r="K35" s="100">
        <v>2</v>
      </c>
      <c r="L35" s="101">
        <f>D$210</f>
        <v>2086</v>
      </c>
      <c r="M35" s="102"/>
      <c r="N35" s="22" t="s">
        <v>556</v>
      </c>
      <c r="O35" s="100" t="s">
        <v>82</v>
      </c>
      <c r="P35" s="100" t="s">
        <v>79</v>
      </c>
      <c r="Q35" s="100">
        <v>1</v>
      </c>
      <c r="R35" s="101">
        <f>D185</f>
        <v>5598</v>
      </c>
      <c r="S35" s="5"/>
      <c r="T35" s="22" t="s">
        <v>752</v>
      </c>
      <c r="U35" s="100" t="s">
        <v>119</v>
      </c>
      <c r="V35" s="100" t="s">
        <v>85</v>
      </c>
      <c r="W35" s="100">
        <v>2</v>
      </c>
      <c r="X35" s="101">
        <f>D$190</f>
        <v>3115</v>
      </c>
      <c r="Y35" s="104"/>
      <c r="Z35" s="9"/>
      <c r="AA35" s="104"/>
      <c r="AB35" s="104"/>
      <c r="AC35" s="104"/>
      <c r="AD35" s="104"/>
      <c r="AE35" s="9"/>
      <c r="AF35" s="9"/>
      <c r="AG35" s="104"/>
      <c r="AH35" s="104"/>
      <c r="AI35" s="104"/>
      <c r="AJ35" s="104"/>
      <c r="AK35" s="9"/>
      <c r="AL35" s="9"/>
      <c r="AM35" s="104"/>
      <c r="AN35" s="104"/>
      <c r="AO35" s="104"/>
      <c r="AP35" s="104"/>
      <c r="AZ35" s="96"/>
      <c r="BA35" s="96"/>
      <c r="BB35" s="96"/>
      <c r="BC35" s="96"/>
      <c r="BE35" s="9"/>
      <c r="BF35" s="104"/>
      <c r="BG35" s="104"/>
      <c r="BH35" s="104"/>
      <c r="BI35" s="104"/>
      <c r="BJ35" s="104"/>
      <c r="BK35" s="105"/>
      <c r="BL35" s="9"/>
    </row>
    <row r="36" spans="1:64" ht="20.25" customHeight="1" x14ac:dyDescent="0.2">
      <c r="A36" s="130" t="s">
        <v>374</v>
      </c>
      <c r="B36" s="107" t="s">
        <v>1461</v>
      </c>
      <c r="C36" s="2" t="s">
        <v>19</v>
      </c>
      <c r="D36" s="109">
        <f t="shared" si="4"/>
        <v>17052</v>
      </c>
      <c r="E36" s="110">
        <f t="shared" si="0"/>
        <v>22167.600000000002</v>
      </c>
      <c r="F36" s="96" t="s">
        <v>1063</v>
      </c>
      <c r="G36" s="96"/>
      <c r="H36" s="27" t="s">
        <v>203</v>
      </c>
      <c r="I36" s="2" t="s">
        <v>175</v>
      </c>
      <c r="J36" s="2" t="s">
        <v>180</v>
      </c>
      <c r="K36" s="2">
        <v>2</v>
      </c>
      <c r="L36" s="111">
        <f>D$211</f>
        <v>2302</v>
      </c>
      <c r="M36" s="102"/>
      <c r="N36" s="27" t="s">
        <v>556</v>
      </c>
      <c r="O36" s="2" t="s">
        <v>82</v>
      </c>
      <c r="P36" s="2" t="s">
        <v>79</v>
      </c>
      <c r="Q36" s="2">
        <v>1</v>
      </c>
      <c r="R36" s="111">
        <f>D185</f>
        <v>5598</v>
      </c>
      <c r="S36" s="5"/>
      <c r="T36" s="27" t="s">
        <v>739</v>
      </c>
      <c r="U36" s="2" t="s">
        <v>120</v>
      </c>
      <c r="V36" s="2" t="s">
        <v>86</v>
      </c>
      <c r="W36" s="2">
        <v>2</v>
      </c>
      <c r="X36" s="111">
        <f>D$191</f>
        <v>3425</v>
      </c>
      <c r="Y36" s="104"/>
      <c r="Z36" s="9"/>
      <c r="AA36" s="104"/>
      <c r="AB36" s="104"/>
      <c r="AC36" s="104"/>
      <c r="AD36" s="104"/>
      <c r="AE36" s="9"/>
      <c r="AF36" s="9"/>
      <c r="AG36" s="104"/>
      <c r="AH36" s="104"/>
      <c r="AI36" s="104"/>
      <c r="AJ36" s="104"/>
      <c r="AK36" s="9"/>
      <c r="AL36" s="9"/>
      <c r="AM36" s="104"/>
      <c r="AN36" s="104"/>
      <c r="AO36" s="104"/>
      <c r="AP36" s="104"/>
      <c r="AZ36" s="96"/>
      <c r="BA36" s="96"/>
      <c r="BB36" s="96"/>
      <c r="BC36" s="96"/>
      <c r="BE36" s="9"/>
      <c r="BF36" s="104"/>
      <c r="BG36" s="104"/>
      <c r="BH36" s="104"/>
      <c r="BI36" s="104"/>
      <c r="BJ36" s="104"/>
      <c r="BK36" s="105"/>
      <c r="BL36" s="9"/>
    </row>
    <row r="37" spans="1:64" ht="20.25" customHeight="1" x14ac:dyDescent="0.2">
      <c r="A37" s="130" t="s">
        <v>375</v>
      </c>
      <c r="B37" s="107" t="s">
        <v>1461</v>
      </c>
      <c r="C37" s="2" t="s">
        <v>20</v>
      </c>
      <c r="D37" s="109">
        <f t="shared" si="4"/>
        <v>17888</v>
      </c>
      <c r="E37" s="110">
        <f t="shared" si="0"/>
        <v>23254.400000000001</v>
      </c>
      <c r="F37" s="96" t="s">
        <v>1064</v>
      </c>
      <c r="G37" s="96"/>
      <c r="H37" s="27" t="s">
        <v>204</v>
      </c>
      <c r="I37" s="2" t="s">
        <v>175</v>
      </c>
      <c r="J37" s="2" t="s">
        <v>181</v>
      </c>
      <c r="K37" s="2">
        <v>2</v>
      </c>
      <c r="L37" s="111">
        <f>D$212</f>
        <v>2410</v>
      </c>
      <c r="M37" s="102"/>
      <c r="N37" s="27" t="s">
        <v>556</v>
      </c>
      <c r="O37" s="2" t="s">
        <v>82</v>
      </c>
      <c r="P37" s="2" t="s">
        <v>79</v>
      </c>
      <c r="Q37" s="2">
        <v>1</v>
      </c>
      <c r="R37" s="111">
        <f>D185</f>
        <v>5598</v>
      </c>
      <c r="S37" s="5"/>
      <c r="T37" s="27" t="s">
        <v>753</v>
      </c>
      <c r="U37" s="2" t="s">
        <v>121</v>
      </c>
      <c r="V37" s="2" t="s">
        <v>87</v>
      </c>
      <c r="W37" s="2">
        <v>2</v>
      </c>
      <c r="X37" s="111">
        <f>D$192</f>
        <v>3735</v>
      </c>
      <c r="Y37" s="104"/>
      <c r="Z37" s="9"/>
      <c r="AA37" s="104"/>
      <c r="AB37" s="104"/>
      <c r="AC37" s="104"/>
      <c r="AD37" s="104"/>
      <c r="AE37" s="9"/>
      <c r="AF37" s="9"/>
      <c r="AG37" s="104"/>
      <c r="AH37" s="104"/>
      <c r="AI37" s="104"/>
      <c r="AJ37" s="104"/>
      <c r="AK37" s="9"/>
      <c r="AL37" s="9"/>
      <c r="AM37" s="104"/>
      <c r="AN37" s="104"/>
      <c r="AO37" s="104"/>
      <c r="AP37" s="104"/>
      <c r="AZ37" s="96"/>
      <c r="BA37" s="96"/>
      <c r="BB37" s="96"/>
      <c r="BC37" s="96"/>
      <c r="BE37" s="9"/>
      <c r="BF37" s="104"/>
      <c r="BG37" s="104"/>
      <c r="BH37" s="104"/>
      <c r="BI37" s="104"/>
      <c r="BJ37" s="104"/>
      <c r="BK37" s="105"/>
      <c r="BL37" s="9"/>
    </row>
    <row r="38" spans="1:64" ht="20.25" customHeight="1" x14ac:dyDescent="0.2">
      <c r="A38" s="130" t="s">
        <v>376</v>
      </c>
      <c r="B38" s="107" t="s">
        <v>1461</v>
      </c>
      <c r="C38" s="2" t="s">
        <v>21</v>
      </c>
      <c r="D38" s="109">
        <f t="shared" si="4"/>
        <v>18106</v>
      </c>
      <c r="E38" s="110">
        <f t="shared" si="0"/>
        <v>23537.8</v>
      </c>
      <c r="F38" s="96" t="s">
        <v>1065</v>
      </c>
      <c r="G38" s="96"/>
      <c r="H38" s="27" t="s">
        <v>205</v>
      </c>
      <c r="I38" s="2" t="s">
        <v>175</v>
      </c>
      <c r="J38" s="2" t="s">
        <v>182</v>
      </c>
      <c r="K38" s="2">
        <v>2</v>
      </c>
      <c r="L38" s="111">
        <f>D$213</f>
        <v>2519</v>
      </c>
      <c r="M38" s="102"/>
      <c r="N38" s="27" t="s">
        <v>556</v>
      </c>
      <c r="O38" s="2" t="s">
        <v>82</v>
      </c>
      <c r="P38" s="2" t="s">
        <v>79</v>
      </c>
      <c r="Q38" s="2">
        <v>1</v>
      </c>
      <c r="R38" s="111">
        <f>D185</f>
        <v>5598</v>
      </c>
      <c r="S38" s="5"/>
      <c r="T38" s="27" t="s">
        <v>701</v>
      </c>
      <c r="U38" s="2" t="s">
        <v>122</v>
      </c>
      <c r="V38" s="2" t="s">
        <v>88</v>
      </c>
      <c r="W38" s="2">
        <v>2</v>
      </c>
      <c r="X38" s="111">
        <f>D$193</f>
        <v>3735</v>
      </c>
      <c r="Y38" s="104"/>
      <c r="Z38" s="9"/>
      <c r="AA38" s="104"/>
      <c r="AB38" s="104"/>
      <c r="AC38" s="104"/>
      <c r="AD38" s="104"/>
      <c r="AE38" s="9"/>
      <c r="AF38" s="9"/>
      <c r="AG38" s="104"/>
      <c r="AH38" s="104"/>
      <c r="AI38" s="104"/>
      <c r="AJ38" s="104"/>
      <c r="AK38" s="9"/>
      <c r="AL38" s="9"/>
      <c r="AM38" s="104"/>
      <c r="AN38" s="104"/>
      <c r="AO38" s="104"/>
      <c r="AP38" s="104"/>
      <c r="AZ38" s="96"/>
      <c r="BA38" s="96"/>
      <c r="BB38" s="96"/>
      <c r="BC38" s="96"/>
      <c r="BE38" s="9"/>
      <c r="BF38" s="104"/>
      <c r="BG38" s="104"/>
      <c r="BH38" s="104"/>
      <c r="BI38" s="104"/>
      <c r="BJ38" s="104"/>
      <c r="BK38" s="105"/>
      <c r="BL38" s="9"/>
    </row>
    <row r="39" spans="1:64" ht="20.25" customHeight="1" thickBot="1" x14ac:dyDescent="0.25">
      <c r="A39" s="131" t="s">
        <v>377</v>
      </c>
      <c r="B39" s="113" t="s">
        <v>1461</v>
      </c>
      <c r="C39" s="117" t="s">
        <v>22</v>
      </c>
      <c r="D39" s="115">
        <f t="shared" si="4"/>
        <v>19168</v>
      </c>
      <c r="E39" s="116">
        <f t="shared" si="0"/>
        <v>24918.400000000001</v>
      </c>
      <c r="F39" s="96" t="s">
        <v>1066</v>
      </c>
      <c r="G39" s="96"/>
      <c r="H39" s="34" t="s">
        <v>206</v>
      </c>
      <c r="I39" s="119" t="s">
        <v>175</v>
      </c>
      <c r="J39" s="119" t="s">
        <v>183</v>
      </c>
      <c r="K39" s="119">
        <v>2</v>
      </c>
      <c r="L39" s="120">
        <f>D$214</f>
        <v>2741</v>
      </c>
      <c r="M39" s="102"/>
      <c r="N39" s="34" t="s">
        <v>556</v>
      </c>
      <c r="O39" s="119" t="s">
        <v>82</v>
      </c>
      <c r="P39" s="119" t="s">
        <v>79</v>
      </c>
      <c r="Q39" s="119">
        <v>1</v>
      </c>
      <c r="R39" s="120">
        <f>D185</f>
        <v>5598</v>
      </c>
      <c r="S39" s="5"/>
      <c r="T39" s="32" t="s">
        <v>702</v>
      </c>
      <c r="U39" s="117" t="s">
        <v>123</v>
      </c>
      <c r="V39" s="117" t="s">
        <v>89</v>
      </c>
      <c r="W39" s="117">
        <v>2</v>
      </c>
      <c r="X39" s="118">
        <f>D$194</f>
        <v>4044</v>
      </c>
      <c r="Y39" s="104"/>
      <c r="Z39" s="9"/>
      <c r="AA39" s="104"/>
      <c r="AB39" s="104"/>
      <c r="AC39" s="104"/>
      <c r="AD39" s="104"/>
      <c r="AE39" s="9"/>
      <c r="AF39" s="9"/>
      <c r="AG39" s="104"/>
      <c r="AH39" s="104"/>
      <c r="AI39" s="104"/>
      <c r="AJ39" s="104"/>
      <c r="AK39" s="9"/>
      <c r="AL39" s="9"/>
      <c r="AM39" s="104"/>
      <c r="AN39" s="104"/>
      <c r="AO39" s="104"/>
      <c r="AP39" s="104"/>
      <c r="AZ39" s="96"/>
      <c r="BA39" s="96"/>
      <c r="BB39" s="96"/>
      <c r="BC39" s="96"/>
      <c r="BE39" s="9"/>
      <c r="BF39" s="104"/>
      <c r="BG39" s="104"/>
      <c r="BH39" s="104"/>
      <c r="BI39" s="104"/>
      <c r="BJ39" s="104"/>
      <c r="BK39" s="105"/>
      <c r="BL39" s="9"/>
    </row>
    <row r="40" spans="1:64" ht="20.25" customHeight="1" x14ac:dyDescent="0.2">
      <c r="A40" s="132" t="s">
        <v>246</v>
      </c>
      <c r="B40" s="136" t="s">
        <v>27</v>
      </c>
      <c r="C40" s="100" t="s">
        <v>28</v>
      </c>
      <c r="D40" s="94">
        <f>D257+D258</f>
        <v>9086</v>
      </c>
      <c r="E40" s="95">
        <f t="shared" si="0"/>
        <v>11811.800000000001</v>
      </c>
      <c r="F40" s="96" t="s">
        <v>935</v>
      </c>
      <c r="G40" s="96"/>
      <c r="H40" s="22" t="s">
        <v>255</v>
      </c>
      <c r="I40" s="100" t="s">
        <v>220</v>
      </c>
      <c r="J40" s="100" t="s">
        <v>221</v>
      </c>
      <c r="K40" s="100">
        <v>1</v>
      </c>
      <c r="L40" s="101">
        <f>D$257</f>
        <v>8536</v>
      </c>
      <c r="M40" s="102"/>
      <c r="N40" s="22" t="s">
        <v>256</v>
      </c>
      <c r="O40" s="100" t="s">
        <v>224</v>
      </c>
      <c r="P40" s="100" t="s">
        <v>222</v>
      </c>
      <c r="Q40" s="100">
        <v>1</v>
      </c>
      <c r="R40" s="101">
        <f>D258</f>
        <v>550</v>
      </c>
      <c r="S40" s="5"/>
      <c r="T40" s="9"/>
      <c r="U40" s="104"/>
      <c r="V40" s="104"/>
      <c r="W40" s="104"/>
      <c r="X40" s="104"/>
      <c r="Y40" s="104"/>
      <c r="Z40" s="9"/>
      <c r="AA40" s="104"/>
      <c r="AB40" s="104"/>
      <c r="AC40" s="104"/>
      <c r="AD40" s="104"/>
      <c r="AE40" s="9"/>
      <c r="AF40" s="9"/>
      <c r="AG40" s="104"/>
      <c r="AH40" s="104"/>
      <c r="AI40" s="104"/>
      <c r="AJ40" s="104"/>
      <c r="AK40" s="9"/>
      <c r="AL40" s="9"/>
      <c r="AM40" s="104"/>
      <c r="AN40" s="104"/>
      <c r="AO40" s="104"/>
      <c r="AP40" s="104"/>
      <c r="AZ40" s="96"/>
      <c r="BA40" s="96"/>
      <c r="BB40" s="96"/>
      <c r="BC40" s="96"/>
      <c r="BE40" s="9"/>
      <c r="BF40" s="104"/>
      <c r="BG40" s="104"/>
      <c r="BH40" s="104"/>
      <c r="BI40" s="104"/>
      <c r="BJ40" s="104"/>
      <c r="BK40" s="105"/>
      <c r="BL40" s="9"/>
    </row>
    <row r="41" spans="1:64" ht="20.25" customHeight="1" thickBot="1" x14ac:dyDescent="0.25">
      <c r="A41" s="128" t="s">
        <v>247</v>
      </c>
      <c r="B41" s="137" t="s">
        <v>225</v>
      </c>
      <c r="C41" s="2" t="s">
        <v>29</v>
      </c>
      <c r="D41" s="109">
        <f>(D257*2)+D259</f>
        <v>17736</v>
      </c>
      <c r="E41" s="110">
        <f t="shared" si="0"/>
        <v>23056.799999999999</v>
      </c>
      <c r="F41" s="96" t="s">
        <v>936</v>
      </c>
      <c r="G41" s="96"/>
      <c r="H41" s="32" t="s">
        <v>255</v>
      </c>
      <c r="I41" s="117" t="s">
        <v>220</v>
      </c>
      <c r="J41" s="117" t="s">
        <v>221</v>
      </c>
      <c r="K41" s="117">
        <v>2</v>
      </c>
      <c r="L41" s="118">
        <f>D$257</f>
        <v>8536</v>
      </c>
      <c r="M41" s="102"/>
      <c r="N41" s="32" t="s">
        <v>257</v>
      </c>
      <c r="O41" s="117" t="s">
        <v>226</v>
      </c>
      <c r="P41" s="117" t="s">
        <v>223</v>
      </c>
      <c r="Q41" s="117">
        <v>1</v>
      </c>
      <c r="R41" s="118">
        <f>D259</f>
        <v>664</v>
      </c>
      <c r="S41" s="5"/>
      <c r="T41" s="9"/>
      <c r="U41" s="104"/>
      <c r="V41" s="104"/>
      <c r="W41" s="104"/>
      <c r="X41" s="104"/>
      <c r="Y41" s="104"/>
      <c r="Z41" s="9"/>
      <c r="AA41" s="104"/>
      <c r="AB41" s="104"/>
      <c r="AC41" s="104"/>
      <c r="AD41" s="104"/>
      <c r="AE41" s="9"/>
      <c r="AF41" s="9"/>
      <c r="AG41" s="104"/>
      <c r="AH41" s="104"/>
      <c r="AI41" s="104"/>
      <c r="AJ41" s="104"/>
      <c r="AK41" s="9"/>
      <c r="AL41" s="9"/>
      <c r="AM41" s="104"/>
      <c r="AN41" s="104"/>
      <c r="AO41" s="104"/>
      <c r="AP41" s="104"/>
      <c r="AZ41" s="96"/>
      <c r="BA41" s="96"/>
      <c r="BB41" s="96"/>
      <c r="BC41" s="96"/>
      <c r="BE41" s="9"/>
      <c r="BF41" s="104"/>
      <c r="BG41" s="104"/>
      <c r="BH41" s="104"/>
      <c r="BI41" s="104"/>
      <c r="BJ41" s="104"/>
      <c r="BK41" s="105"/>
      <c r="BL41" s="9"/>
    </row>
    <row r="42" spans="1:64" ht="20.25" customHeight="1" x14ac:dyDescent="0.25">
      <c r="A42" s="128" t="s">
        <v>248</v>
      </c>
      <c r="B42" s="137" t="s">
        <v>34</v>
      </c>
      <c r="C42" s="2" t="s">
        <v>35</v>
      </c>
      <c r="D42" s="138">
        <v>14484</v>
      </c>
      <c r="E42" s="110">
        <f t="shared" si="0"/>
        <v>18829.2</v>
      </c>
      <c r="F42" s="96" t="s">
        <v>927</v>
      </c>
      <c r="G42" s="96"/>
      <c r="H42" s="46"/>
      <c r="I42" s="104"/>
      <c r="J42" s="104"/>
      <c r="K42" s="104"/>
      <c r="L42" s="104"/>
      <c r="M42" s="102"/>
      <c r="N42" s="9"/>
      <c r="O42" s="104"/>
      <c r="P42" s="104"/>
      <c r="Q42" s="104"/>
      <c r="R42" s="104"/>
      <c r="S42" s="5"/>
      <c r="T42" s="9"/>
      <c r="U42" s="104"/>
      <c r="V42" s="104"/>
      <c r="W42" s="104"/>
      <c r="X42" s="104"/>
      <c r="Y42" s="104"/>
      <c r="Z42" s="9"/>
      <c r="AA42" s="104"/>
      <c r="AB42" s="104"/>
      <c r="AC42" s="104"/>
      <c r="AD42" s="104"/>
      <c r="AE42" s="9"/>
      <c r="AF42" s="9"/>
      <c r="AG42" s="104"/>
      <c r="AH42" s="104"/>
      <c r="AI42" s="104"/>
      <c r="AJ42" s="104"/>
      <c r="AK42" s="9"/>
      <c r="AL42" s="9"/>
      <c r="AM42" s="104"/>
      <c r="AN42" s="104"/>
      <c r="AO42" s="104"/>
      <c r="AP42" s="104"/>
      <c r="AZ42" s="96"/>
      <c r="BA42" s="96"/>
      <c r="BB42" s="96"/>
      <c r="BC42" s="96"/>
      <c r="BD42" s="139"/>
      <c r="BE42" s="9"/>
      <c r="BF42" s="104"/>
      <c r="BG42" s="104"/>
      <c r="BH42" s="104"/>
      <c r="BI42" s="104"/>
      <c r="BJ42" s="104"/>
      <c r="BK42" s="105"/>
      <c r="BL42" s="9"/>
    </row>
    <row r="43" spans="1:64" ht="20.25" customHeight="1" x14ac:dyDescent="0.25">
      <c r="A43" s="128" t="s">
        <v>1360</v>
      </c>
      <c r="B43" s="140" t="s">
        <v>270</v>
      </c>
      <c r="C43" s="2" t="s">
        <v>30</v>
      </c>
      <c r="D43" s="138">
        <v>15859</v>
      </c>
      <c r="E43" s="110">
        <f t="shared" si="0"/>
        <v>20616.7</v>
      </c>
      <c r="F43" s="96" t="s">
        <v>1361</v>
      </c>
      <c r="G43" s="96"/>
      <c r="H43" s="46"/>
      <c r="I43" s="104"/>
      <c r="J43" s="104"/>
      <c r="K43" s="104"/>
      <c r="L43" s="104"/>
      <c r="M43" s="102"/>
      <c r="N43" s="9"/>
      <c r="O43" s="104"/>
      <c r="P43" s="104"/>
      <c r="Q43" s="104"/>
      <c r="R43" s="104"/>
      <c r="S43" s="5"/>
      <c r="T43" s="9"/>
      <c r="U43" s="104"/>
      <c r="V43" s="104"/>
      <c r="W43" s="104"/>
      <c r="X43" s="104"/>
      <c r="Y43" s="104"/>
      <c r="Z43" s="9"/>
      <c r="AA43" s="104"/>
      <c r="AB43" s="104"/>
      <c r="AC43" s="104"/>
      <c r="AD43" s="104"/>
      <c r="AE43" s="9"/>
      <c r="AF43" s="9"/>
      <c r="AG43" s="104"/>
      <c r="AH43" s="104"/>
      <c r="AI43" s="104"/>
      <c r="AJ43" s="104"/>
      <c r="AK43" s="9"/>
      <c r="AL43" s="9"/>
      <c r="AM43" s="104"/>
      <c r="AN43" s="104"/>
      <c r="AO43" s="104"/>
      <c r="AP43" s="104"/>
      <c r="AZ43" s="96"/>
      <c r="BA43" s="96"/>
      <c r="BB43" s="96"/>
      <c r="BC43" s="96"/>
      <c r="BD43" s="139"/>
      <c r="BE43" s="9"/>
      <c r="BF43" s="104"/>
      <c r="BG43" s="104"/>
      <c r="BH43" s="104"/>
      <c r="BI43" s="104"/>
      <c r="BJ43" s="104"/>
      <c r="BK43" s="105"/>
      <c r="BL43" s="9"/>
    </row>
    <row r="44" spans="1:64" ht="20.25" customHeight="1" x14ac:dyDescent="0.25">
      <c r="A44" s="128" t="s">
        <v>1362</v>
      </c>
      <c r="B44" s="140" t="s">
        <v>270</v>
      </c>
      <c r="C44" s="2" t="s">
        <v>31</v>
      </c>
      <c r="D44" s="138">
        <v>19184</v>
      </c>
      <c r="E44" s="110">
        <f t="shared" si="0"/>
        <v>24939.200000000001</v>
      </c>
      <c r="F44" s="96" t="s">
        <v>1363</v>
      </c>
      <c r="G44" s="96"/>
      <c r="H44" s="46"/>
      <c r="I44" s="104"/>
      <c r="J44" s="104"/>
      <c r="K44" s="104"/>
      <c r="L44" s="104"/>
      <c r="M44" s="102"/>
      <c r="N44" s="9"/>
      <c r="O44" s="104"/>
      <c r="P44" s="104"/>
      <c r="Q44" s="104"/>
      <c r="R44" s="104"/>
      <c r="S44" s="5"/>
      <c r="T44" s="9"/>
      <c r="U44" s="104"/>
      <c r="V44" s="104"/>
      <c r="W44" s="104"/>
      <c r="X44" s="104"/>
      <c r="Y44" s="104"/>
      <c r="Z44" s="9"/>
      <c r="AA44" s="104"/>
      <c r="AB44" s="104"/>
      <c r="AC44" s="104"/>
      <c r="AD44" s="104"/>
      <c r="AE44" s="9"/>
      <c r="AF44" s="9"/>
      <c r="AG44" s="104"/>
      <c r="AH44" s="104"/>
      <c r="AI44" s="104"/>
      <c r="AJ44" s="104"/>
      <c r="AK44" s="9"/>
      <c r="AL44" s="9"/>
      <c r="AM44" s="104"/>
      <c r="AN44" s="104"/>
      <c r="AO44" s="104"/>
      <c r="AP44" s="104"/>
      <c r="AZ44" s="96"/>
      <c r="BA44" s="96"/>
      <c r="BB44" s="96"/>
      <c r="BC44" s="96"/>
      <c r="BD44" s="139"/>
      <c r="BE44" s="9"/>
      <c r="BF44" s="104"/>
      <c r="BG44" s="104"/>
      <c r="BH44" s="104"/>
      <c r="BI44" s="104"/>
      <c r="BJ44" s="104"/>
      <c r="BK44" s="105"/>
      <c r="BL44" s="9"/>
    </row>
    <row r="45" spans="1:64" ht="20.25" customHeight="1" x14ac:dyDescent="0.25">
      <c r="A45" s="128" t="s">
        <v>1364</v>
      </c>
      <c r="B45" s="140" t="s">
        <v>270</v>
      </c>
      <c r="C45" s="2" t="s">
        <v>32</v>
      </c>
      <c r="D45" s="138">
        <v>16208</v>
      </c>
      <c r="E45" s="110">
        <f t="shared" si="0"/>
        <v>21070.400000000001</v>
      </c>
      <c r="F45" s="96" t="s">
        <v>1365</v>
      </c>
      <c r="G45" s="96"/>
      <c r="H45" s="46"/>
      <c r="I45" s="104"/>
      <c r="J45" s="104"/>
      <c r="K45" s="104"/>
      <c r="L45" s="104"/>
      <c r="M45" s="102"/>
      <c r="N45" s="9"/>
      <c r="O45" s="104"/>
      <c r="P45" s="104"/>
      <c r="Q45" s="104"/>
      <c r="R45" s="104"/>
      <c r="S45" s="5"/>
      <c r="T45" s="9"/>
      <c r="U45" s="104"/>
      <c r="V45" s="104"/>
      <c r="W45" s="104"/>
      <c r="X45" s="104"/>
      <c r="Y45" s="104"/>
      <c r="Z45" s="9"/>
      <c r="AA45" s="104"/>
      <c r="AB45" s="104"/>
      <c r="AC45" s="104"/>
      <c r="AD45" s="104"/>
      <c r="AE45" s="9"/>
      <c r="AF45" s="9"/>
      <c r="AG45" s="104"/>
      <c r="AH45" s="104"/>
      <c r="AI45" s="104"/>
      <c r="AJ45" s="104"/>
      <c r="AK45" s="9"/>
      <c r="AL45" s="9"/>
      <c r="AM45" s="104"/>
      <c r="AN45" s="104"/>
      <c r="AO45" s="104"/>
      <c r="AP45" s="104"/>
      <c r="AZ45" s="96"/>
      <c r="BA45" s="96"/>
      <c r="BB45" s="96"/>
      <c r="BC45" s="96"/>
      <c r="BD45" s="139"/>
      <c r="BE45" s="9"/>
      <c r="BF45" s="104"/>
      <c r="BG45" s="104"/>
      <c r="BH45" s="104"/>
      <c r="BI45" s="104"/>
      <c r="BJ45" s="104"/>
      <c r="BK45" s="105"/>
      <c r="BL45" s="9"/>
    </row>
    <row r="46" spans="1:64" ht="20.25" customHeight="1" thickBot="1" x14ac:dyDescent="0.3">
      <c r="A46" s="133" t="s">
        <v>1366</v>
      </c>
      <c r="B46" s="141" t="s">
        <v>270</v>
      </c>
      <c r="C46" s="117" t="s">
        <v>33</v>
      </c>
      <c r="D46" s="138">
        <f>K46*L46+Q46*R46+W46*X46+AC46*AD46+AI46*AJ46</f>
        <v>31923</v>
      </c>
      <c r="E46" s="116">
        <f t="shared" si="0"/>
        <v>41499.9</v>
      </c>
      <c r="F46" s="96" t="s">
        <v>1367</v>
      </c>
      <c r="G46" s="96"/>
      <c r="H46" s="49" t="str">
        <f>A530</f>
        <v>Б.ШК-4 Т 1/5</v>
      </c>
      <c r="I46" s="50" t="str">
        <f>B530</f>
        <v>Топ, Дно, Горизонт</v>
      </c>
      <c r="J46" s="49" t="str">
        <f>C530</f>
        <v xml:space="preserve">2332*410*1098 </v>
      </c>
      <c r="K46" s="2">
        <v>1</v>
      </c>
      <c r="L46" s="2">
        <f>D530</f>
        <v>9765</v>
      </c>
      <c r="M46" s="102"/>
      <c r="N46" s="51" t="str">
        <f>A531</f>
        <v>Б.ШК-4 Т 2/5</v>
      </c>
      <c r="O46" s="51" t="str">
        <f>B531</f>
        <v>Каркас</v>
      </c>
      <c r="P46" s="51" t="str">
        <f>C531</f>
        <v xml:space="preserve">2332*410*1098 </v>
      </c>
      <c r="Q46" s="2">
        <v>1</v>
      </c>
      <c r="R46" s="2">
        <f>D531</f>
        <v>5876</v>
      </c>
      <c r="S46" s="5"/>
      <c r="T46" s="51" t="str">
        <f>A532</f>
        <v>Б.ШК-4 Т 3/5</v>
      </c>
      <c r="U46" s="51" t="str">
        <f>B532</f>
        <v>Задняя стенка</v>
      </c>
      <c r="V46" s="51" t="str">
        <f>C532</f>
        <v xml:space="preserve">2332*410*1098 </v>
      </c>
      <c r="W46" s="2">
        <v>1</v>
      </c>
      <c r="X46" s="2">
        <f>D532</f>
        <v>2876</v>
      </c>
      <c r="Y46" s="104"/>
      <c r="Z46" s="51" t="str">
        <f>A533</f>
        <v>Б.ШК-4 Т 4/5</v>
      </c>
      <c r="AA46" s="51" t="str">
        <f>B533</f>
        <v>Двери</v>
      </c>
      <c r="AB46" s="51" t="str">
        <f>C533</f>
        <v xml:space="preserve">2332*410*1098 </v>
      </c>
      <c r="AC46" s="2">
        <v>1</v>
      </c>
      <c r="AD46" s="2">
        <f>D533</f>
        <v>3290</v>
      </c>
      <c r="AE46" s="9"/>
      <c r="AF46" s="51" t="str">
        <f>A534</f>
        <v>Б.ШК-4 Т 5/5</v>
      </c>
      <c r="AG46" s="51" t="str">
        <f>B534</f>
        <v>Фурнитура</v>
      </c>
      <c r="AH46" s="51" t="str">
        <f>C534</f>
        <v xml:space="preserve">2332*410*1098 </v>
      </c>
      <c r="AI46" s="2">
        <v>1</v>
      </c>
      <c r="AJ46" s="2">
        <f>D534</f>
        <v>10116</v>
      </c>
      <c r="AK46" s="9"/>
      <c r="AL46" s="9"/>
      <c r="AM46" s="104"/>
      <c r="AN46" s="104"/>
      <c r="AO46" s="104"/>
      <c r="AP46" s="104"/>
      <c r="AZ46" s="96"/>
      <c r="BA46" s="96"/>
      <c r="BB46" s="96"/>
      <c r="BC46" s="96"/>
      <c r="BD46" s="139"/>
      <c r="BE46" s="9"/>
      <c r="BF46" s="104"/>
      <c r="BG46" s="104"/>
      <c r="BH46" s="104"/>
      <c r="BI46" s="104"/>
      <c r="BJ46" s="104"/>
      <c r="BK46" s="105"/>
      <c r="BL46" s="9"/>
    </row>
    <row r="47" spans="1:64" ht="20.25" customHeight="1" x14ac:dyDescent="0.2">
      <c r="A47" s="132" t="s">
        <v>997</v>
      </c>
      <c r="B47" s="136" t="s">
        <v>36</v>
      </c>
      <c r="C47" s="100" t="s">
        <v>37</v>
      </c>
      <c r="D47" s="94">
        <f>L47*K47+R47*Q47+X47*W47+AD47*AC47+AJ47*AI47+AP47*AO47</f>
        <v>18333</v>
      </c>
      <c r="E47" s="95">
        <f t="shared" si="0"/>
        <v>23832.9</v>
      </c>
      <c r="F47" s="96" t="s">
        <v>998</v>
      </c>
      <c r="G47" s="96"/>
      <c r="H47" s="38" t="s">
        <v>202</v>
      </c>
      <c r="I47" s="124" t="s">
        <v>175</v>
      </c>
      <c r="J47" s="124" t="s">
        <v>179</v>
      </c>
      <c r="K47" s="124">
        <v>1</v>
      </c>
      <c r="L47" s="125">
        <f>D$210</f>
        <v>2086</v>
      </c>
      <c r="M47" s="102"/>
      <c r="N47" s="38" t="s">
        <v>551</v>
      </c>
      <c r="O47" s="124" t="s">
        <v>198</v>
      </c>
      <c r="P47" s="124" t="s">
        <v>77</v>
      </c>
      <c r="Q47" s="124">
        <v>1</v>
      </c>
      <c r="R47" s="125">
        <f>D171</f>
        <v>2992</v>
      </c>
      <c r="S47" s="5"/>
      <c r="T47" s="38" t="s">
        <v>752</v>
      </c>
      <c r="U47" s="142" t="s">
        <v>119</v>
      </c>
      <c r="V47" s="124" t="s">
        <v>85</v>
      </c>
      <c r="W47" s="124">
        <v>1</v>
      </c>
      <c r="X47" s="125">
        <f>D$190</f>
        <v>3115</v>
      </c>
      <c r="Y47" s="104"/>
      <c r="Z47" s="38" t="s">
        <v>277</v>
      </c>
      <c r="AA47" s="124" t="s">
        <v>237</v>
      </c>
      <c r="AB47" s="124"/>
      <c r="AC47" s="124">
        <v>1</v>
      </c>
      <c r="AD47" s="125">
        <f t="shared" ref="AD47:AD76" si="5">D$201</f>
        <v>1054</v>
      </c>
      <c r="AF47" s="38" t="s">
        <v>255</v>
      </c>
      <c r="AG47" s="124" t="s">
        <v>220</v>
      </c>
      <c r="AH47" s="124" t="s">
        <v>221</v>
      </c>
      <c r="AI47" s="124">
        <v>1</v>
      </c>
      <c r="AJ47" s="125">
        <f t="shared" ref="AJ47:AJ56" si="6">D$257</f>
        <v>8536</v>
      </c>
      <c r="AL47" s="22" t="s">
        <v>256</v>
      </c>
      <c r="AM47" s="100" t="s">
        <v>224</v>
      </c>
      <c r="AN47" s="100" t="s">
        <v>222</v>
      </c>
      <c r="AO47" s="100">
        <v>1</v>
      </c>
      <c r="AP47" s="101">
        <f>D$258</f>
        <v>550</v>
      </c>
      <c r="AZ47" s="96"/>
      <c r="BA47" s="96"/>
      <c r="BB47" s="96"/>
      <c r="BC47" s="96"/>
      <c r="BE47" s="9"/>
      <c r="BF47" s="104"/>
      <c r="BG47" s="104"/>
      <c r="BH47" s="104"/>
      <c r="BI47" s="104"/>
      <c r="BJ47" s="104"/>
      <c r="BK47" s="105"/>
      <c r="BL47" s="9"/>
    </row>
    <row r="48" spans="1:64" ht="20.25" customHeight="1" x14ac:dyDescent="0.2">
      <c r="A48" s="128" t="s">
        <v>999</v>
      </c>
      <c r="B48" s="140" t="s">
        <v>36</v>
      </c>
      <c r="C48" s="2" t="s">
        <v>38</v>
      </c>
      <c r="D48" s="109">
        <f t="shared" ref="D48:D111" si="7">L48*K48+R48*Q48+X48*W48+AD48*AC48+AJ48*AI48+AP48*AO48</f>
        <v>18859</v>
      </c>
      <c r="E48" s="110">
        <f t="shared" si="0"/>
        <v>24516.7</v>
      </c>
      <c r="F48" s="96" t="s">
        <v>1000</v>
      </c>
      <c r="G48" s="96"/>
      <c r="H48" s="27" t="s">
        <v>203</v>
      </c>
      <c r="I48" s="2" t="s">
        <v>175</v>
      </c>
      <c r="J48" s="2" t="s">
        <v>180</v>
      </c>
      <c r="K48" s="2">
        <v>1</v>
      </c>
      <c r="L48" s="111">
        <f>D$211</f>
        <v>2302</v>
      </c>
      <c r="M48" s="102"/>
      <c r="N48" s="27" t="s">
        <v>551</v>
      </c>
      <c r="O48" s="2" t="s">
        <v>198</v>
      </c>
      <c r="P48" s="2" t="s">
        <v>77</v>
      </c>
      <c r="Q48" s="2">
        <v>1</v>
      </c>
      <c r="R48" s="111">
        <f>D171</f>
        <v>2992</v>
      </c>
      <c r="S48" s="5"/>
      <c r="T48" s="27" t="s">
        <v>739</v>
      </c>
      <c r="U48" s="2" t="s">
        <v>120</v>
      </c>
      <c r="V48" s="2" t="s">
        <v>86</v>
      </c>
      <c r="W48" s="2">
        <v>1</v>
      </c>
      <c r="X48" s="111">
        <f>D$191</f>
        <v>3425</v>
      </c>
      <c r="Y48" s="104"/>
      <c r="Z48" s="27" t="s">
        <v>277</v>
      </c>
      <c r="AA48" s="2" t="s">
        <v>237</v>
      </c>
      <c r="AB48" s="2"/>
      <c r="AC48" s="2">
        <v>1</v>
      </c>
      <c r="AD48" s="111">
        <f t="shared" si="5"/>
        <v>1054</v>
      </c>
      <c r="AF48" s="27" t="s">
        <v>255</v>
      </c>
      <c r="AG48" s="2" t="s">
        <v>220</v>
      </c>
      <c r="AH48" s="2" t="s">
        <v>221</v>
      </c>
      <c r="AI48" s="2">
        <v>1</v>
      </c>
      <c r="AJ48" s="111">
        <f t="shared" si="6"/>
        <v>8536</v>
      </c>
      <c r="AL48" s="27" t="s">
        <v>256</v>
      </c>
      <c r="AM48" s="2" t="s">
        <v>224</v>
      </c>
      <c r="AN48" s="2" t="s">
        <v>222</v>
      </c>
      <c r="AO48" s="2">
        <v>1</v>
      </c>
      <c r="AP48" s="111">
        <f>D$258</f>
        <v>550</v>
      </c>
      <c r="AZ48" s="96"/>
      <c r="BA48" s="96"/>
      <c r="BB48" s="96"/>
      <c r="BC48" s="96"/>
      <c r="BE48" s="9"/>
      <c r="BF48" s="104"/>
      <c r="BG48" s="104"/>
      <c r="BH48" s="104"/>
      <c r="BI48" s="104"/>
      <c r="BJ48" s="104"/>
      <c r="BK48" s="105"/>
      <c r="BL48" s="9"/>
    </row>
    <row r="49" spans="1:64" ht="20.25" customHeight="1" x14ac:dyDescent="0.2">
      <c r="A49" s="128" t="s">
        <v>1067</v>
      </c>
      <c r="B49" s="140" t="s">
        <v>36</v>
      </c>
      <c r="C49" s="2" t="s">
        <v>39</v>
      </c>
      <c r="D49" s="51">
        <f t="shared" si="7"/>
        <v>19277</v>
      </c>
      <c r="E49" s="110">
        <f t="shared" si="0"/>
        <v>25060.100000000002</v>
      </c>
      <c r="F49" s="96" t="s">
        <v>1068</v>
      </c>
      <c r="G49" s="96"/>
      <c r="H49" s="27" t="s">
        <v>204</v>
      </c>
      <c r="I49" s="2" t="s">
        <v>175</v>
      </c>
      <c r="J49" s="2" t="s">
        <v>181</v>
      </c>
      <c r="K49" s="2">
        <v>1</v>
      </c>
      <c r="L49" s="111">
        <f>D$212</f>
        <v>2410</v>
      </c>
      <c r="M49" s="102"/>
      <c r="N49" s="27" t="s">
        <v>551</v>
      </c>
      <c r="O49" s="2" t="s">
        <v>198</v>
      </c>
      <c r="P49" s="2" t="s">
        <v>77</v>
      </c>
      <c r="Q49" s="2">
        <v>1</v>
      </c>
      <c r="R49" s="111">
        <f>D171</f>
        <v>2992</v>
      </c>
      <c r="S49" s="5"/>
      <c r="T49" s="27" t="s">
        <v>753</v>
      </c>
      <c r="U49" s="2" t="s">
        <v>121</v>
      </c>
      <c r="V49" s="2" t="s">
        <v>87</v>
      </c>
      <c r="W49" s="2">
        <v>1</v>
      </c>
      <c r="X49" s="111">
        <f>D$192</f>
        <v>3735</v>
      </c>
      <c r="Y49" s="104"/>
      <c r="Z49" s="27" t="s">
        <v>277</v>
      </c>
      <c r="AA49" s="2" t="s">
        <v>237</v>
      </c>
      <c r="AB49" s="2"/>
      <c r="AC49" s="2">
        <v>1</v>
      </c>
      <c r="AD49" s="111">
        <f t="shared" si="5"/>
        <v>1054</v>
      </c>
      <c r="AF49" s="27" t="s">
        <v>255</v>
      </c>
      <c r="AG49" s="2" t="s">
        <v>220</v>
      </c>
      <c r="AH49" s="2" t="s">
        <v>221</v>
      </c>
      <c r="AI49" s="2">
        <v>1</v>
      </c>
      <c r="AJ49" s="111">
        <f t="shared" si="6"/>
        <v>8536</v>
      </c>
      <c r="AL49" s="27" t="s">
        <v>256</v>
      </c>
      <c r="AM49" s="2" t="s">
        <v>224</v>
      </c>
      <c r="AN49" s="2" t="s">
        <v>222</v>
      </c>
      <c r="AO49" s="2">
        <v>1</v>
      </c>
      <c r="AP49" s="111">
        <f>D$258</f>
        <v>550</v>
      </c>
      <c r="BA49" s="96"/>
      <c r="BB49" s="9"/>
      <c r="BC49" s="9"/>
      <c r="BE49" s="9"/>
      <c r="BF49" s="104"/>
      <c r="BG49" s="104"/>
      <c r="BH49" s="104"/>
      <c r="BI49" s="104"/>
      <c r="BJ49" s="104"/>
      <c r="BK49" s="105"/>
      <c r="BL49" s="9"/>
    </row>
    <row r="50" spans="1:64" ht="20.25" customHeight="1" x14ac:dyDescent="0.2">
      <c r="A50" s="128" t="s">
        <v>1069</v>
      </c>
      <c r="B50" s="140" t="s">
        <v>36</v>
      </c>
      <c r="C50" s="2" t="s">
        <v>40</v>
      </c>
      <c r="D50" s="51">
        <f t="shared" si="7"/>
        <v>19386</v>
      </c>
      <c r="E50" s="110">
        <f t="shared" si="0"/>
        <v>25201.8</v>
      </c>
      <c r="F50" s="96" t="s">
        <v>1070</v>
      </c>
      <c r="G50" s="96"/>
      <c r="H50" s="27" t="s">
        <v>205</v>
      </c>
      <c r="I50" s="2" t="s">
        <v>175</v>
      </c>
      <c r="J50" s="2" t="s">
        <v>182</v>
      </c>
      <c r="K50" s="2">
        <v>1</v>
      </c>
      <c r="L50" s="111">
        <f>D$213</f>
        <v>2519</v>
      </c>
      <c r="M50" s="102"/>
      <c r="N50" s="27" t="s">
        <v>551</v>
      </c>
      <c r="O50" s="2" t="s">
        <v>198</v>
      </c>
      <c r="P50" s="2" t="s">
        <v>77</v>
      </c>
      <c r="Q50" s="2">
        <v>1</v>
      </c>
      <c r="R50" s="111">
        <f>D171</f>
        <v>2992</v>
      </c>
      <c r="S50" s="5"/>
      <c r="T50" s="27" t="s">
        <v>701</v>
      </c>
      <c r="U50" s="2" t="s">
        <v>122</v>
      </c>
      <c r="V50" s="2" t="s">
        <v>88</v>
      </c>
      <c r="W50" s="2">
        <v>1</v>
      </c>
      <c r="X50" s="111">
        <f>D$193</f>
        <v>3735</v>
      </c>
      <c r="Y50" s="104"/>
      <c r="Z50" s="27" t="s">
        <v>277</v>
      </c>
      <c r="AA50" s="2" t="s">
        <v>237</v>
      </c>
      <c r="AB50" s="2"/>
      <c r="AC50" s="2">
        <v>1</v>
      </c>
      <c r="AD50" s="111">
        <f t="shared" si="5"/>
        <v>1054</v>
      </c>
      <c r="AF50" s="27" t="s">
        <v>255</v>
      </c>
      <c r="AG50" s="2" t="s">
        <v>220</v>
      </c>
      <c r="AH50" s="2" t="s">
        <v>221</v>
      </c>
      <c r="AI50" s="2">
        <v>1</v>
      </c>
      <c r="AJ50" s="111">
        <f t="shared" si="6"/>
        <v>8536</v>
      </c>
      <c r="AL50" s="27" t="s">
        <v>256</v>
      </c>
      <c r="AM50" s="2" t="s">
        <v>224</v>
      </c>
      <c r="AN50" s="2" t="s">
        <v>222</v>
      </c>
      <c r="AO50" s="2">
        <v>1</v>
      </c>
      <c r="AP50" s="111">
        <f>D$258</f>
        <v>550</v>
      </c>
      <c r="BA50" s="96"/>
      <c r="BB50" s="9"/>
      <c r="BC50" s="9"/>
      <c r="BE50" s="9"/>
      <c r="BF50" s="104"/>
      <c r="BG50" s="104"/>
      <c r="BH50" s="104"/>
      <c r="BI50" s="104"/>
      <c r="BJ50" s="104"/>
      <c r="BK50" s="105"/>
      <c r="BL50" s="9"/>
    </row>
    <row r="51" spans="1:64" ht="20.25" customHeight="1" thickBot="1" x14ac:dyDescent="0.25">
      <c r="A51" s="143" t="s">
        <v>1071</v>
      </c>
      <c r="B51" s="141" t="s">
        <v>36</v>
      </c>
      <c r="C51" s="117" t="s">
        <v>41</v>
      </c>
      <c r="D51" s="144">
        <f t="shared" si="7"/>
        <v>19917</v>
      </c>
      <c r="E51" s="116">
        <f t="shared" si="0"/>
        <v>25892.100000000002</v>
      </c>
      <c r="F51" s="96" t="s">
        <v>1072</v>
      </c>
      <c r="G51" s="96"/>
      <c r="H51" s="32" t="s">
        <v>206</v>
      </c>
      <c r="I51" s="117" t="s">
        <v>175</v>
      </c>
      <c r="J51" s="117" t="s">
        <v>183</v>
      </c>
      <c r="K51" s="117">
        <v>1</v>
      </c>
      <c r="L51" s="118">
        <f>D$214</f>
        <v>2741</v>
      </c>
      <c r="M51" s="102"/>
      <c r="N51" s="32" t="s">
        <v>551</v>
      </c>
      <c r="O51" s="117" t="s">
        <v>198</v>
      </c>
      <c r="P51" s="117" t="s">
        <v>77</v>
      </c>
      <c r="Q51" s="117">
        <v>1</v>
      </c>
      <c r="R51" s="118">
        <f>D171</f>
        <v>2992</v>
      </c>
      <c r="S51" s="5"/>
      <c r="T51" s="32" t="s">
        <v>702</v>
      </c>
      <c r="U51" s="117" t="s">
        <v>123</v>
      </c>
      <c r="V51" s="117" t="s">
        <v>89</v>
      </c>
      <c r="W51" s="117">
        <v>1</v>
      </c>
      <c r="X51" s="118">
        <f>D$194</f>
        <v>4044</v>
      </c>
      <c r="Y51" s="104"/>
      <c r="Z51" s="32" t="s">
        <v>277</v>
      </c>
      <c r="AA51" s="117" t="s">
        <v>237</v>
      </c>
      <c r="AB51" s="117"/>
      <c r="AC51" s="117">
        <v>1</v>
      </c>
      <c r="AD51" s="118">
        <f t="shared" si="5"/>
        <v>1054</v>
      </c>
      <c r="AF51" s="32" t="s">
        <v>255</v>
      </c>
      <c r="AG51" s="117" t="s">
        <v>220</v>
      </c>
      <c r="AH51" s="117" t="s">
        <v>221</v>
      </c>
      <c r="AI51" s="117">
        <v>1</v>
      </c>
      <c r="AJ51" s="118">
        <f t="shared" si="6"/>
        <v>8536</v>
      </c>
      <c r="AL51" s="32" t="s">
        <v>256</v>
      </c>
      <c r="AM51" s="117" t="s">
        <v>224</v>
      </c>
      <c r="AN51" s="117" t="s">
        <v>222</v>
      </c>
      <c r="AO51" s="117">
        <v>1</v>
      </c>
      <c r="AP51" s="118">
        <f>D$258</f>
        <v>550</v>
      </c>
      <c r="BA51" s="96"/>
      <c r="BB51" s="9"/>
      <c r="BC51" s="9"/>
      <c r="BE51" s="9"/>
      <c r="BF51" s="104"/>
      <c r="BG51" s="104"/>
      <c r="BH51" s="104"/>
      <c r="BI51" s="104"/>
      <c r="BJ51" s="104"/>
      <c r="BK51" s="105"/>
      <c r="BL51" s="9"/>
    </row>
    <row r="52" spans="1:64" ht="20.25" customHeight="1" x14ac:dyDescent="0.2">
      <c r="A52" s="132" t="s">
        <v>383</v>
      </c>
      <c r="B52" s="136" t="s">
        <v>36</v>
      </c>
      <c r="C52" s="100" t="s">
        <v>42</v>
      </c>
      <c r="D52" s="145">
        <f t="shared" si="7"/>
        <v>34914</v>
      </c>
      <c r="E52" s="95">
        <f t="shared" si="0"/>
        <v>45388.200000000004</v>
      </c>
      <c r="F52" s="96" t="s">
        <v>1073</v>
      </c>
      <c r="G52" s="96"/>
      <c r="H52" s="38" t="s">
        <v>202</v>
      </c>
      <c r="I52" s="124" t="s">
        <v>175</v>
      </c>
      <c r="J52" s="124" t="s">
        <v>179</v>
      </c>
      <c r="K52" s="124">
        <v>2</v>
      </c>
      <c r="L52" s="125">
        <f>D$210</f>
        <v>2086</v>
      </c>
      <c r="M52" s="102"/>
      <c r="N52" s="22" t="s">
        <v>553</v>
      </c>
      <c r="O52" s="100" t="s">
        <v>200</v>
      </c>
      <c r="P52" s="100" t="s">
        <v>79</v>
      </c>
      <c r="Q52" s="100">
        <v>1</v>
      </c>
      <c r="R52" s="101">
        <f>D174</f>
        <v>4668</v>
      </c>
      <c r="S52" s="5"/>
      <c r="T52" s="22" t="s">
        <v>752</v>
      </c>
      <c r="U52" s="146" t="s">
        <v>119</v>
      </c>
      <c r="V52" s="100" t="s">
        <v>85</v>
      </c>
      <c r="W52" s="100">
        <v>2</v>
      </c>
      <c r="X52" s="101">
        <f>D$190</f>
        <v>3115</v>
      </c>
      <c r="Y52" s="104"/>
      <c r="Z52" s="38" t="s">
        <v>277</v>
      </c>
      <c r="AA52" s="124" t="s">
        <v>237</v>
      </c>
      <c r="AB52" s="124"/>
      <c r="AC52" s="124">
        <v>2</v>
      </c>
      <c r="AD52" s="125">
        <f t="shared" si="5"/>
        <v>1054</v>
      </c>
      <c r="AF52" s="38" t="s">
        <v>255</v>
      </c>
      <c r="AG52" s="124" t="s">
        <v>220</v>
      </c>
      <c r="AH52" s="124" t="s">
        <v>221</v>
      </c>
      <c r="AI52" s="124">
        <v>2</v>
      </c>
      <c r="AJ52" s="125">
        <f t="shared" si="6"/>
        <v>8536</v>
      </c>
      <c r="AL52" s="22" t="s">
        <v>257</v>
      </c>
      <c r="AM52" s="100" t="s">
        <v>226</v>
      </c>
      <c r="AN52" s="100" t="s">
        <v>223</v>
      </c>
      <c r="AO52" s="100">
        <v>1</v>
      </c>
      <c r="AP52" s="101">
        <f>D$259</f>
        <v>664</v>
      </c>
      <c r="BA52" s="96"/>
      <c r="BB52" s="9"/>
      <c r="BC52" s="9"/>
      <c r="BE52" s="9"/>
      <c r="BF52" s="104"/>
      <c r="BG52" s="104"/>
      <c r="BH52" s="104"/>
      <c r="BI52" s="104"/>
      <c r="BJ52" s="104"/>
      <c r="BK52" s="105"/>
      <c r="BL52" s="9"/>
    </row>
    <row r="53" spans="1:64" ht="20.25" customHeight="1" x14ac:dyDescent="0.2">
      <c r="A53" s="128" t="s">
        <v>384</v>
      </c>
      <c r="B53" s="140" t="s">
        <v>36</v>
      </c>
      <c r="C53" s="2" t="s">
        <v>43</v>
      </c>
      <c r="D53" s="51">
        <f t="shared" si="7"/>
        <v>35966</v>
      </c>
      <c r="E53" s="110">
        <f t="shared" si="0"/>
        <v>46755.8</v>
      </c>
      <c r="F53" s="96" t="s">
        <v>1074</v>
      </c>
      <c r="G53" s="96"/>
      <c r="H53" s="27" t="s">
        <v>203</v>
      </c>
      <c r="I53" s="2" t="s">
        <v>175</v>
      </c>
      <c r="J53" s="2" t="s">
        <v>180</v>
      </c>
      <c r="K53" s="2">
        <v>2</v>
      </c>
      <c r="L53" s="111">
        <f>D$211</f>
        <v>2302</v>
      </c>
      <c r="M53" s="102"/>
      <c r="N53" s="27" t="s">
        <v>553</v>
      </c>
      <c r="O53" s="2" t="s">
        <v>200</v>
      </c>
      <c r="P53" s="2" t="s">
        <v>79</v>
      </c>
      <c r="Q53" s="2">
        <v>1</v>
      </c>
      <c r="R53" s="111">
        <f>D174</f>
        <v>4668</v>
      </c>
      <c r="S53" s="5"/>
      <c r="T53" s="27" t="s">
        <v>739</v>
      </c>
      <c r="U53" s="2" t="s">
        <v>120</v>
      </c>
      <c r="V53" s="2" t="s">
        <v>86</v>
      </c>
      <c r="W53" s="2">
        <v>2</v>
      </c>
      <c r="X53" s="111">
        <f>D$191</f>
        <v>3425</v>
      </c>
      <c r="Y53" s="104"/>
      <c r="Z53" s="27" t="s">
        <v>277</v>
      </c>
      <c r="AA53" s="2" t="s">
        <v>237</v>
      </c>
      <c r="AB53" s="2"/>
      <c r="AC53" s="2">
        <v>2</v>
      </c>
      <c r="AD53" s="111">
        <f t="shared" si="5"/>
        <v>1054</v>
      </c>
      <c r="AF53" s="27" t="s">
        <v>255</v>
      </c>
      <c r="AG53" s="2" t="s">
        <v>220</v>
      </c>
      <c r="AH53" s="2" t="s">
        <v>221</v>
      </c>
      <c r="AI53" s="2">
        <v>2</v>
      </c>
      <c r="AJ53" s="111">
        <f t="shared" si="6"/>
        <v>8536</v>
      </c>
      <c r="AL53" s="27" t="s">
        <v>257</v>
      </c>
      <c r="AM53" s="2" t="s">
        <v>226</v>
      </c>
      <c r="AN53" s="2" t="s">
        <v>223</v>
      </c>
      <c r="AO53" s="2">
        <v>1</v>
      </c>
      <c r="AP53" s="111">
        <f>D$259</f>
        <v>664</v>
      </c>
      <c r="BA53" s="96"/>
      <c r="BB53" s="9"/>
      <c r="BC53" s="9"/>
      <c r="BE53" s="9"/>
      <c r="BF53" s="104"/>
      <c r="BG53" s="104"/>
      <c r="BH53" s="104"/>
      <c r="BI53" s="104"/>
      <c r="BJ53" s="104"/>
      <c r="BK53" s="105"/>
      <c r="BL53" s="9"/>
    </row>
    <row r="54" spans="1:64" ht="20.25" customHeight="1" x14ac:dyDescent="0.2">
      <c r="A54" s="128" t="s">
        <v>385</v>
      </c>
      <c r="B54" s="140" t="s">
        <v>36</v>
      </c>
      <c r="C54" s="2" t="s">
        <v>44</v>
      </c>
      <c r="D54" s="51">
        <f t="shared" si="7"/>
        <v>36802</v>
      </c>
      <c r="E54" s="110">
        <f t="shared" si="0"/>
        <v>47842.6</v>
      </c>
      <c r="F54" s="96" t="s">
        <v>1075</v>
      </c>
      <c r="G54" s="96"/>
      <c r="H54" s="27" t="s">
        <v>204</v>
      </c>
      <c r="I54" s="2" t="s">
        <v>175</v>
      </c>
      <c r="J54" s="2" t="s">
        <v>181</v>
      </c>
      <c r="K54" s="2">
        <v>2</v>
      </c>
      <c r="L54" s="111">
        <f>D$212</f>
        <v>2410</v>
      </c>
      <c r="M54" s="102"/>
      <c r="N54" s="27" t="s">
        <v>553</v>
      </c>
      <c r="O54" s="2" t="s">
        <v>200</v>
      </c>
      <c r="P54" s="2" t="s">
        <v>79</v>
      </c>
      <c r="Q54" s="2">
        <v>1</v>
      </c>
      <c r="R54" s="111">
        <f>D174</f>
        <v>4668</v>
      </c>
      <c r="S54" s="5"/>
      <c r="T54" s="27" t="s">
        <v>753</v>
      </c>
      <c r="U54" s="2" t="s">
        <v>121</v>
      </c>
      <c r="V54" s="2" t="s">
        <v>87</v>
      </c>
      <c r="W54" s="2">
        <v>2</v>
      </c>
      <c r="X54" s="111">
        <f>D$192</f>
        <v>3735</v>
      </c>
      <c r="Y54" s="104"/>
      <c r="Z54" s="27" t="s">
        <v>277</v>
      </c>
      <c r="AA54" s="2" t="s">
        <v>237</v>
      </c>
      <c r="AB54" s="2"/>
      <c r="AC54" s="2">
        <v>2</v>
      </c>
      <c r="AD54" s="111">
        <f t="shared" si="5"/>
        <v>1054</v>
      </c>
      <c r="AF54" s="27" t="s">
        <v>255</v>
      </c>
      <c r="AG54" s="2" t="s">
        <v>220</v>
      </c>
      <c r="AH54" s="2" t="s">
        <v>221</v>
      </c>
      <c r="AI54" s="2">
        <v>2</v>
      </c>
      <c r="AJ54" s="111">
        <f t="shared" si="6"/>
        <v>8536</v>
      </c>
      <c r="AL54" s="27" t="s">
        <v>257</v>
      </c>
      <c r="AM54" s="2" t="s">
        <v>226</v>
      </c>
      <c r="AN54" s="2" t="s">
        <v>223</v>
      </c>
      <c r="AO54" s="2">
        <v>1</v>
      </c>
      <c r="AP54" s="111">
        <f>D$259</f>
        <v>664</v>
      </c>
      <c r="BA54" s="96"/>
      <c r="BB54" s="9"/>
      <c r="BC54" s="9"/>
      <c r="BE54" s="9"/>
      <c r="BF54" s="104"/>
      <c r="BG54" s="104"/>
      <c r="BH54" s="104"/>
      <c r="BI54" s="104"/>
      <c r="BJ54" s="104"/>
      <c r="BK54" s="105"/>
      <c r="BL54" s="9"/>
    </row>
    <row r="55" spans="1:64" ht="20.25" customHeight="1" x14ac:dyDescent="0.2">
      <c r="A55" s="128" t="s">
        <v>386</v>
      </c>
      <c r="B55" s="140" t="s">
        <v>36</v>
      </c>
      <c r="C55" s="2" t="s">
        <v>45</v>
      </c>
      <c r="D55" s="51">
        <f t="shared" si="7"/>
        <v>37020</v>
      </c>
      <c r="E55" s="110">
        <f t="shared" si="0"/>
        <v>48126</v>
      </c>
      <c r="F55" s="96" t="s">
        <v>1076</v>
      </c>
      <c r="G55" s="96"/>
      <c r="H55" s="27" t="s">
        <v>205</v>
      </c>
      <c r="I55" s="2" t="s">
        <v>175</v>
      </c>
      <c r="J55" s="2" t="s">
        <v>182</v>
      </c>
      <c r="K55" s="2">
        <v>2</v>
      </c>
      <c r="L55" s="111">
        <f>D$213</f>
        <v>2519</v>
      </c>
      <c r="M55" s="102"/>
      <c r="N55" s="27" t="s">
        <v>553</v>
      </c>
      <c r="O55" s="2" t="s">
        <v>200</v>
      </c>
      <c r="P55" s="2" t="s">
        <v>79</v>
      </c>
      <c r="Q55" s="2">
        <v>1</v>
      </c>
      <c r="R55" s="111">
        <f>D174</f>
        <v>4668</v>
      </c>
      <c r="S55" s="5"/>
      <c r="T55" s="27" t="s">
        <v>701</v>
      </c>
      <c r="U55" s="2" t="s">
        <v>122</v>
      </c>
      <c r="V55" s="2" t="s">
        <v>88</v>
      </c>
      <c r="W55" s="2">
        <v>2</v>
      </c>
      <c r="X55" s="111">
        <f>D$193</f>
        <v>3735</v>
      </c>
      <c r="Y55" s="104"/>
      <c r="Z55" s="27" t="s">
        <v>277</v>
      </c>
      <c r="AA55" s="2" t="s">
        <v>237</v>
      </c>
      <c r="AB55" s="2"/>
      <c r="AC55" s="2">
        <v>2</v>
      </c>
      <c r="AD55" s="111">
        <f t="shared" si="5"/>
        <v>1054</v>
      </c>
      <c r="AF55" s="27" t="s">
        <v>255</v>
      </c>
      <c r="AG55" s="2" t="s">
        <v>220</v>
      </c>
      <c r="AH55" s="2" t="s">
        <v>221</v>
      </c>
      <c r="AI55" s="2">
        <v>2</v>
      </c>
      <c r="AJ55" s="111">
        <f t="shared" si="6"/>
        <v>8536</v>
      </c>
      <c r="AL55" s="27" t="s">
        <v>257</v>
      </c>
      <c r="AM55" s="2" t="s">
        <v>226</v>
      </c>
      <c r="AN55" s="2" t="s">
        <v>223</v>
      </c>
      <c r="AO55" s="2">
        <v>1</v>
      </c>
      <c r="AP55" s="111">
        <f>D$259</f>
        <v>664</v>
      </c>
      <c r="BA55" s="96"/>
      <c r="BB55" s="9"/>
      <c r="BC55" s="9"/>
      <c r="BE55" s="9"/>
      <c r="BF55" s="104"/>
      <c r="BG55" s="104"/>
      <c r="BH55" s="104"/>
      <c r="BI55" s="104"/>
      <c r="BJ55" s="104"/>
      <c r="BK55" s="105"/>
      <c r="BL55" s="9"/>
    </row>
    <row r="56" spans="1:64" ht="20.25" customHeight="1" thickBot="1" x14ac:dyDescent="0.25">
      <c r="A56" s="143" t="s">
        <v>387</v>
      </c>
      <c r="B56" s="141" t="s">
        <v>36</v>
      </c>
      <c r="C56" s="117" t="s">
        <v>46</v>
      </c>
      <c r="D56" s="144">
        <f t="shared" si="7"/>
        <v>38082</v>
      </c>
      <c r="E56" s="116">
        <f t="shared" si="0"/>
        <v>49506.6</v>
      </c>
      <c r="F56" s="96" t="s">
        <v>1077</v>
      </c>
      <c r="G56" s="96"/>
      <c r="H56" s="32" t="s">
        <v>206</v>
      </c>
      <c r="I56" s="117" t="s">
        <v>175</v>
      </c>
      <c r="J56" s="117" t="s">
        <v>183</v>
      </c>
      <c r="K56" s="117">
        <v>2</v>
      </c>
      <c r="L56" s="118">
        <f>D$214</f>
        <v>2741</v>
      </c>
      <c r="M56" s="102"/>
      <c r="N56" s="32" t="s">
        <v>553</v>
      </c>
      <c r="O56" s="117" t="s">
        <v>200</v>
      </c>
      <c r="P56" s="117" t="s">
        <v>79</v>
      </c>
      <c r="Q56" s="117">
        <v>1</v>
      </c>
      <c r="R56" s="118">
        <f>D174</f>
        <v>4668</v>
      </c>
      <c r="S56" s="5"/>
      <c r="T56" s="32" t="s">
        <v>702</v>
      </c>
      <c r="U56" s="117" t="s">
        <v>123</v>
      </c>
      <c r="V56" s="117" t="s">
        <v>89</v>
      </c>
      <c r="W56" s="117">
        <v>2</v>
      </c>
      <c r="X56" s="118">
        <f>D$194</f>
        <v>4044</v>
      </c>
      <c r="Y56" s="104"/>
      <c r="Z56" s="34" t="s">
        <v>277</v>
      </c>
      <c r="AA56" s="119" t="s">
        <v>237</v>
      </c>
      <c r="AB56" s="119"/>
      <c r="AC56" s="119">
        <v>2</v>
      </c>
      <c r="AD56" s="120">
        <f t="shared" si="5"/>
        <v>1054</v>
      </c>
      <c r="AF56" s="34" t="s">
        <v>255</v>
      </c>
      <c r="AG56" s="119" t="s">
        <v>220</v>
      </c>
      <c r="AH56" s="119" t="s">
        <v>221</v>
      </c>
      <c r="AI56" s="119">
        <v>2</v>
      </c>
      <c r="AJ56" s="120">
        <f t="shared" si="6"/>
        <v>8536</v>
      </c>
      <c r="AL56" s="32" t="s">
        <v>257</v>
      </c>
      <c r="AM56" s="117" t="s">
        <v>226</v>
      </c>
      <c r="AN56" s="117" t="s">
        <v>223</v>
      </c>
      <c r="AO56" s="117">
        <v>1</v>
      </c>
      <c r="AP56" s="118">
        <f>D$259</f>
        <v>664</v>
      </c>
      <c r="BA56" s="96"/>
      <c r="BB56" s="9"/>
      <c r="BC56" s="9"/>
      <c r="BE56" s="9"/>
      <c r="BF56" s="104"/>
      <c r="BG56" s="104"/>
      <c r="BH56" s="104"/>
      <c r="BI56" s="104"/>
      <c r="BJ56" s="104"/>
      <c r="BK56" s="105"/>
      <c r="BL56" s="9"/>
    </row>
    <row r="57" spans="1:64" ht="20.25" customHeight="1" x14ac:dyDescent="0.2">
      <c r="A57" s="132" t="s">
        <v>1408</v>
      </c>
      <c r="B57" s="136" t="s">
        <v>47</v>
      </c>
      <c r="C57" s="100" t="s">
        <v>48</v>
      </c>
      <c r="D57" s="145">
        <f t="shared" si="7"/>
        <v>33037</v>
      </c>
      <c r="E57" s="95">
        <f t="shared" si="0"/>
        <v>42948.1</v>
      </c>
      <c r="F57" s="96" t="s">
        <v>1409</v>
      </c>
      <c r="G57" s="96"/>
      <c r="H57" s="38" t="s">
        <v>202</v>
      </c>
      <c r="I57" s="124" t="s">
        <v>175</v>
      </c>
      <c r="J57" s="124" t="s">
        <v>179</v>
      </c>
      <c r="K57" s="124">
        <v>2</v>
      </c>
      <c r="L57" s="125">
        <f>D$210</f>
        <v>2086</v>
      </c>
      <c r="M57" s="102"/>
      <c r="N57" s="38" t="s">
        <v>553</v>
      </c>
      <c r="O57" s="124" t="s">
        <v>200</v>
      </c>
      <c r="P57" s="124" t="s">
        <v>79</v>
      </c>
      <c r="Q57" s="124">
        <v>1</v>
      </c>
      <c r="R57" s="125">
        <f>D174</f>
        <v>4668</v>
      </c>
      <c r="S57" s="5"/>
      <c r="T57" s="22" t="s">
        <v>752</v>
      </c>
      <c r="U57" s="146" t="s">
        <v>119</v>
      </c>
      <c r="V57" s="100" t="s">
        <v>85</v>
      </c>
      <c r="W57" s="100">
        <v>2</v>
      </c>
      <c r="X57" s="101">
        <f>D$190</f>
        <v>3115</v>
      </c>
      <c r="Y57" s="104"/>
      <c r="Z57" s="22" t="s">
        <v>277</v>
      </c>
      <c r="AA57" s="100" t="s">
        <v>237</v>
      </c>
      <c r="AB57" s="100"/>
      <c r="AC57" s="100">
        <v>2</v>
      </c>
      <c r="AD57" s="101">
        <f t="shared" si="5"/>
        <v>1054</v>
      </c>
      <c r="AF57" s="22" t="s">
        <v>249</v>
      </c>
      <c r="AG57" s="100" t="s">
        <v>270</v>
      </c>
      <c r="AH57" s="100" t="s">
        <v>30</v>
      </c>
      <c r="AI57" s="100">
        <v>1</v>
      </c>
      <c r="AJ57" s="101">
        <f>D$43</f>
        <v>15859</v>
      </c>
      <c r="AL57" s="9"/>
      <c r="AM57" s="104"/>
      <c r="AN57" s="104"/>
      <c r="AO57" s="104"/>
      <c r="AP57" s="104"/>
      <c r="BA57" s="96"/>
      <c r="BB57" s="9"/>
      <c r="BC57" s="9"/>
      <c r="BE57" s="9"/>
      <c r="BF57" s="104"/>
      <c r="BG57" s="104"/>
      <c r="BH57" s="104"/>
      <c r="BI57" s="104"/>
      <c r="BJ57" s="104"/>
      <c r="BK57" s="105"/>
      <c r="BL57" s="9"/>
    </row>
    <row r="58" spans="1:64" ht="20.25" customHeight="1" x14ac:dyDescent="0.2">
      <c r="A58" s="128" t="s">
        <v>1410</v>
      </c>
      <c r="B58" s="137" t="s">
        <v>47</v>
      </c>
      <c r="C58" s="2" t="s">
        <v>49</v>
      </c>
      <c r="D58" s="51">
        <f t="shared" si="7"/>
        <v>34089</v>
      </c>
      <c r="E58" s="110">
        <f t="shared" si="0"/>
        <v>44315.700000000004</v>
      </c>
      <c r="F58" s="96" t="s">
        <v>1411</v>
      </c>
      <c r="G58" s="96"/>
      <c r="H58" s="27" t="s">
        <v>203</v>
      </c>
      <c r="I58" s="2" t="s">
        <v>175</v>
      </c>
      <c r="J58" s="2" t="s">
        <v>180</v>
      </c>
      <c r="K58" s="2">
        <v>2</v>
      </c>
      <c r="L58" s="111">
        <f>D$211</f>
        <v>2302</v>
      </c>
      <c r="M58" s="102"/>
      <c r="N58" s="27" t="s">
        <v>553</v>
      </c>
      <c r="O58" s="2" t="s">
        <v>200</v>
      </c>
      <c r="P58" s="2" t="s">
        <v>79</v>
      </c>
      <c r="Q58" s="2">
        <v>1</v>
      </c>
      <c r="R58" s="111">
        <f>D174</f>
        <v>4668</v>
      </c>
      <c r="S58" s="5"/>
      <c r="T58" s="27" t="s">
        <v>739</v>
      </c>
      <c r="U58" s="2" t="s">
        <v>120</v>
      </c>
      <c r="V58" s="2" t="s">
        <v>86</v>
      </c>
      <c r="W58" s="2">
        <v>2</v>
      </c>
      <c r="X58" s="111">
        <f>D$191</f>
        <v>3425</v>
      </c>
      <c r="Y58" s="104"/>
      <c r="Z58" s="27" t="s">
        <v>277</v>
      </c>
      <c r="AA58" s="2" t="s">
        <v>237</v>
      </c>
      <c r="AB58" s="2"/>
      <c r="AC58" s="2">
        <v>2</v>
      </c>
      <c r="AD58" s="111">
        <f t="shared" si="5"/>
        <v>1054</v>
      </c>
      <c r="AF58" s="27" t="s">
        <v>249</v>
      </c>
      <c r="AG58" s="2" t="s">
        <v>270</v>
      </c>
      <c r="AH58" s="2" t="s">
        <v>30</v>
      </c>
      <c r="AI58" s="2">
        <v>1</v>
      </c>
      <c r="AJ58" s="111">
        <f>D$43</f>
        <v>15859</v>
      </c>
      <c r="AL58" s="9"/>
      <c r="AM58" s="104"/>
      <c r="AN58" s="104"/>
      <c r="AO58" s="104"/>
      <c r="AP58" s="104"/>
      <c r="BA58" s="96"/>
      <c r="BB58" s="9"/>
      <c r="BC58" s="9"/>
      <c r="BE58" s="9"/>
      <c r="BF58" s="104"/>
      <c r="BG58" s="104"/>
      <c r="BH58" s="104"/>
      <c r="BI58" s="104"/>
      <c r="BJ58" s="104"/>
      <c r="BK58" s="105"/>
      <c r="BL58" s="9"/>
    </row>
    <row r="59" spans="1:64" ht="20.25" customHeight="1" x14ac:dyDescent="0.2">
      <c r="A59" s="128" t="s">
        <v>1446</v>
      </c>
      <c r="B59" s="137" t="s">
        <v>47</v>
      </c>
      <c r="C59" s="2" t="s">
        <v>50</v>
      </c>
      <c r="D59" s="51">
        <f t="shared" si="7"/>
        <v>34925</v>
      </c>
      <c r="E59" s="110">
        <f t="shared" si="0"/>
        <v>45402.5</v>
      </c>
      <c r="F59" s="96" t="s">
        <v>1447</v>
      </c>
      <c r="G59" s="96"/>
      <c r="H59" s="27" t="s">
        <v>204</v>
      </c>
      <c r="I59" s="2" t="s">
        <v>175</v>
      </c>
      <c r="J59" s="2" t="s">
        <v>181</v>
      </c>
      <c r="K59" s="2">
        <v>2</v>
      </c>
      <c r="L59" s="111">
        <f>D$212</f>
        <v>2410</v>
      </c>
      <c r="M59" s="102"/>
      <c r="N59" s="27" t="s">
        <v>553</v>
      </c>
      <c r="O59" s="2" t="s">
        <v>200</v>
      </c>
      <c r="P59" s="2" t="s">
        <v>79</v>
      </c>
      <c r="Q59" s="2">
        <v>1</v>
      </c>
      <c r="R59" s="111">
        <f>D174</f>
        <v>4668</v>
      </c>
      <c r="S59" s="5"/>
      <c r="T59" s="27" t="s">
        <v>753</v>
      </c>
      <c r="U59" s="2" t="s">
        <v>121</v>
      </c>
      <c r="V59" s="2" t="s">
        <v>87</v>
      </c>
      <c r="W59" s="2">
        <v>2</v>
      </c>
      <c r="X59" s="111">
        <f>D$192</f>
        <v>3735</v>
      </c>
      <c r="Y59" s="104"/>
      <c r="Z59" s="27" t="s">
        <v>277</v>
      </c>
      <c r="AA59" s="2" t="s">
        <v>237</v>
      </c>
      <c r="AB59" s="2"/>
      <c r="AC59" s="2">
        <v>2</v>
      </c>
      <c r="AD59" s="111">
        <f t="shared" si="5"/>
        <v>1054</v>
      </c>
      <c r="AF59" s="27" t="s">
        <v>249</v>
      </c>
      <c r="AG59" s="2" t="s">
        <v>270</v>
      </c>
      <c r="AH59" s="2" t="s">
        <v>30</v>
      </c>
      <c r="AI59" s="2">
        <v>1</v>
      </c>
      <c r="AJ59" s="111">
        <f>D$43</f>
        <v>15859</v>
      </c>
      <c r="AL59" s="9"/>
      <c r="AM59" s="104"/>
      <c r="AN59" s="104"/>
      <c r="AO59" s="104"/>
      <c r="AP59" s="104"/>
      <c r="BA59" s="96"/>
      <c r="BB59" s="9"/>
      <c r="BC59" s="9"/>
      <c r="BE59" s="9"/>
      <c r="BF59" s="104"/>
      <c r="BG59" s="104"/>
      <c r="BH59" s="104"/>
      <c r="BI59" s="104"/>
      <c r="BJ59" s="104"/>
      <c r="BK59" s="105"/>
      <c r="BL59" s="9"/>
    </row>
    <row r="60" spans="1:64" ht="20.25" customHeight="1" x14ac:dyDescent="0.2">
      <c r="A60" s="128" t="s">
        <v>1444</v>
      </c>
      <c r="B60" s="137" t="s">
        <v>47</v>
      </c>
      <c r="C60" s="2" t="s">
        <v>51</v>
      </c>
      <c r="D60" s="51">
        <f t="shared" si="7"/>
        <v>35143</v>
      </c>
      <c r="E60" s="110">
        <f t="shared" si="0"/>
        <v>45685.9</v>
      </c>
      <c r="F60" s="96" t="s">
        <v>1445</v>
      </c>
      <c r="G60" s="96"/>
      <c r="H60" s="27" t="s">
        <v>205</v>
      </c>
      <c r="I60" s="2" t="s">
        <v>175</v>
      </c>
      <c r="J60" s="2" t="s">
        <v>182</v>
      </c>
      <c r="K60" s="2">
        <v>2</v>
      </c>
      <c r="L60" s="111">
        <f>D$213</f>
        <v>2519</v>
      </c>
      <c r="M60" s="102"/>
      <c r="N60" s="27" t="s">
        <v>553</v>
      </c>
      <c r="O60" s="2" t="s">
        <v>200</v>
      </c>
      <c r="P60" s="2" t="s">
        <v>79</v>
      </c>
      <c r="Q60" s="2">
        <v>1</v>
      </c>
      <c r="R60" s="111">
        <f>D174</f>
        <v>4668</v>
      </c>
      <c r="S60" s="5"/>
      <c r="T60" s="27" t="s">
        <v>701</v>
      </c>
      <c r="U60" s="2" t="s">
        <v>122</v>
      </c>
      <c r="V60" s="2" t="s">
        <v>88</v>
      </c>
      <c r="W60" s="2">
        <v>2</v>
      </c>
      <c r="X60" s="111">
        <f>D$193</f>
        <v>3735</v>
      </c>
      <c r="Y60" s="104"/>
      <c r="Z60" s="27" t="s">
        <v>277</v>
      </c>
      <c r="AA60" s="2" t="s">
        <v>237</v>
      </c>
      <c r="AB60" s="2"/>
      <c r="AC60" s="2">
        <v>2</v>
      </c>
      <c r="AD60" s="111">
        <f t="shared" si="5"/>
        <v>1054</v>
      </c>
      <c r="AF60" s="27" t="s">
        <v>249</v>
      </c>
      <c r="AG60" s="2" t="s">
        <v>270</v>
      </c>
      <c r="AH60" s="2" t="s">
        <v>30</v>
      </c>
      <c r="AI60" s="2">
        <v>1</v>
      </c>
      <c r="AJ60" s="111">
        <f>D$43</f>
        <v>15859</v>
      </c>
      <c r="AL60" s="9"/>
      <c r="AM60" s="104"/>
      <c r="AN60" s="104"/>
      <c r="AO60" s="104"/>
      <c r="AP60" s="104"/>
      <c r="BA60" s="96"/>
      <c r="BB60" s="9"/>
      <c r="BC60" s="9"/>
      <c r="BE60" s="9"/>
      <c r="BF60" s="104"/>
      <c r="BG60" s="104"/>
      <c r="BH60" s="104"/>
      <c r="BI60" s="104"/>
      <c r="BJ60" s="104"/>
      <c r="BK60" s="105"/>
      <c r="BL60" s="9"/>
    </row>
    <row r="61" spans="1:64" ht="20.25" customHeight="1" thickBot="1" x14ac:dyDescent="0.25">
      <c r="A61" s="143" t="s">
        <v>1412</v>
      </c>
      <c r="B61" s="147" t="s">
        <v>47</v>
      </c>
      <c r="C61" s="117" t="s">
        <v>52</v>
      </c>
      <c r="D61" s="144">
        <f t="shared" si="7"/>
        <v>36205</v>
      </c>
      <c r="E61" s="116">
        <f t="shared" si="0"/>
        <v>47066.5</v>
      </c>
      <c r="F61" s="96" t="s">
        <v>1413</v>
      </c>
      <c r="G61" s="96"/>
      <c r="H61" s="32" t="s">
        <v>206</v>
      </c>
      <c r="I61" s="117" t="s">
        <v>175</v>
      </c>
      <c r="J61" s="117" t="s">
        <v>183</v>
      </c>
      <c r="K61" s="117">
        <v>2</v>
      </c>
      <c r="L61" s="118">
        <f>D$214</f>
        <v>2741</v>
      </c>
      <c r="M61" s="102"/>
      <c r="N61" s="32" t="s">
        <v>553</v>
      </c>
      <c r="O61" s="117" t="s">
        <v>200</v>
      </c>
      <c r="P61" s="117" t="s">
        <v>79</v>
      </c>
      <c r="Q61" s="117">
        <v>1</v>
      </c>
      <c r="R61" s="118">
        <f>D174</f>
        <v>4668</v>
      </c>
      <c r="S61" s="5"/>
      <c r="T61" s="32" t="s">
        <v>702</v>
      </c>
      <c r="U61" s="117" t="s">
        <v>123</v>
      </c>
      <c r="V61" s="117" t="s">
        <v>89</v>
      </c>
      <c r="W61" s="117">
        <v>2</v>
      </c>
      <c r="X61" s="118">
        <f>D$194</f>
        <v>4044</v>
      </c>
      <c r="Y61" s="104"/>
      <c r="Z61" s="32" t="s">
        <v>277</v>
      </c>
      <c r="AA61" s="117" t="s">
        <v>237</v>
      </c>
      <c r="AB61" s="117"/>
      <c r="AC61" s="117">
        <v>2</v>
      </c>
      <c r="AD61" s="118">
        <f t="shared" si="5"/>
        <v>1054</v>
      </c>
      <c r="AF61" s="32" t="s">
        <v>249</v>
      </c>
      <c r="AG61" s="117" t="s">
        <v>270</v>
      </c>
      <c r="AH61" s="117" t="s">
        <v>30</v>
      </c>
      <c r="AI61" s="117">
        <v>1</v>
      </c>
      <c r="AJ61" s="118">
        <f>D$43</f>
        <v>15859</v>
      </c>
      <c r="AL61" s="9"/>
      <c r="AM61" s="104"/>
      <c r="AN61" s="104"/>
      <c r="AO61" s="104"/>
      <c r="AP61" s="104"/>
      <c r="BA61" s="96"/>
      <c r="BB61" s="9"/>
      <c r="BC61" s="9"/>
      <c r="BE61" s="9"/>
      <c r="BF61" s="104"/>
      <c r="BG61" s="104"/>
      <c r="BH61" s="104"/>
      <c r="BI61" s="104"/>
      <c r="BJ61" s="104"/>
      <c r="BK61" s="105"/>
      <c r="BL61" s="9"/>
    </row>
    <row r="62" spans="1:64" ht="20.25" customHeight="1" x14ac:dyDescent="0.2">
      <c r="A62" s="132" t="s">
        <v>1414</v>
      </c>
      <c r="B62" s="136" t="s">
        <v>47</v>
      </c>
      <c r="C62" s="100" t="s">
        <v>53</v>
      </c>
      <c r="D62" s="145">
        <f t="shared" si="7"/>
        <v>36362</v>
      </c>
      <c r="E62" s="95">
        <f t="shared" si="0"/>
        <v>47270.6</v>
      </c>
      <c r="F62" s="96" t="s">
        <v>1415</v>
      </c>
      <c r="G62" s="96"/>
      <c r="H62" s="38" t="s">
        <v>202</v>
      </c>
      <c r="I62" s="124" t="s">
        <v>175</v>
      </c>
      <c r="J62" s="124" t="s">
        <v>179</v>
      </c>
      <c r="K62" s="124">
        <v>2</v>
      </c>
      <c r="L62" s="125">
        <f>D$210</f>
        <v>2086</v>
      </c>
      <c r="M62" s="102"/>
      <c r="N62" s="38" t="s">
        <v>553</v>
      </c>
      <c r="O62" s="124" t="s">
        <v>200</v>
      </c>
      <c r="P62" s="124" t="s">
        <v>79</v>
      </c>
      <c r="Q62" s="124">
        <v>1</v>
      </c>
      <c r="R62" s="125">
        <f>D174</f>
        <v>4668</v>
      </c>
      <c r="S62" s="5"/>
      <c r="T62" s="22" t="s">
        <v>752</v>
      </c>
      <c r="U62" s="146" t="s">
        <v>119</v>
      </c>
      <c r="V62" s="100" t="s">
        <v>85</v>
      </c>
      <c r="W62" s="100">
        <v>2</v>
      </c>
      <c r="X62" s="101">
        <f>D$190</f>
        <v>3115</v>
      </c>
      <c r="Y62" s="104"/>
      <c r="Z62" s="38" t="s">
        <v>277</v>
      </c>
      <c r="AA62" s="124" t="s">
        <v>237</v>
      </c>
      <c r="AB62" s="124"/>
      <c r="AC62" s="124">
        <v>2</v>
      </c>
      <c r="AD62" s="125">
        <f t="shared" si="5"/>
        <v>1054</v>
      </c>
      <c r="AF62" s="27" t="s">
        <v>250</v>
      </c>
      <c r="AG62" s="2" t="s">
        <v>270</v>
      </c>
      <c r="AH62" s="2" t="s">
        <v>31</v>
      </c>
      <c r="AI62" s="2">
        <v>1</v>
      </c>
      <c r="AJ62" s="125">
        <f>D$44</f>
        <v>19184</v>
      </c>
      <c r="AL62" s="9"/>
      <c r="AM62" s="104"/>
      <c r="AN62" s="104"/>
      <c r="AO62" s="104"/>
      <c r="AP62" s="104"/>
      <c r="BA62" s="96"/>
      <c r="BB62" s="9"/>
      <c r="BC62" s="9"/>
      <c r="BE62" s="9"/>
      <c r="BF62" s="104"/>
      <c r="BG62" s="104"/>
      <c r="BH62" s="104"/>
      <c r="BI62" s="104"/>
      <c r="BJ62" s="104"/>
      <c r="BK62" s="105"/>
      <c r="BL62" s="9"/>
    </row>
    <row r="63" spans="1:64" ht="20.25" customHeight="1" x14ac:dyDescent="0.2">
      <c r="A63" s="128" t="s">
        <v>1416</v>
      </c>
      <c r="B63" s="137" t="s">
        <v>47</v>
      </c>
      <c r="C63" s="2" t="s">
        <v>54</v>
      </c>
      <c r="D63" s="51">
        <f t="shared" si="7"/>
        <v>37414</v>
      </c>
      <c r="E63" s="110">
        <f t="shared" si="0"/>
        <v>48638.200000000004</v>
      </c>
      <c r="F63" s="96" t="s">
        <v>1417</v>
      </c>
      <c r="G63" s="96"/>
      <c r="H63" s="27" t="s">
        <v>203</v>
      </c>
      <c r="I63" s="2" t="s">
        <v>175</v>
      </c>
      <c r="J63" s="2" t="s">
        <v>180</v>
      </c>
      <c r="K63" s="2">
        <v>2</v>
      </c>
      <c r="L63" s="111">
        <f>D$211</f>
        <v>2302</v>
      </c>
      <c r="M63" s="102"/>
      <c r="N63" s="27" t="s">
        <v>553</v>
      </c>
      <c r="O63" s="2" t="s">
        <v>200</v>
      </c>
      <c r="P63" s="2" t="s">
        <v>79</v>
      </c>
      <c r="Q63" s="2">
        <v>1</v>
      </c>
      <c r="R63" s="111">
        <f>D174</f>
        <v>4668</v>
      </c>
      <c r="S63" s="5"/>
      <c r="T63" s="27" t="s">
        <v>739</v>
      </c>
      <c r="U63" s="2" t="s">
        <v>120</v>
      </c>
      <c r="V63" s="2" t="s">
        <v>86</v>
      </c>
      <c r="W63" s="2">
        <v>2</v>
      </c>
      <c r="X63" s="111">
        <f>D$191</f>
        <v>3425</v>
      </c>
      <c r="Y63" s="104"/>
      <c r="Z63" s="27" t="s">
        <v>277</v>
      </c>
      <c r="AA63" s="2" t="s">
        <v>237</v>
      </c>
      <c r="AB63" s="2"/>
      <c r="AC63" s="2">
        <v>2</v>
      </c>
      <c r="AD63" s="111">
        <f t="shared" si="5"/>
        <v>1054</v>
      </c>
      <c r="AF63" s="27" t="s">
        <v>250</v>
      </c>
      <c r="AG63" s="2" t="s">
        <v>270</v>
      </c>
      <c r="AH63" s="2" t="s">
        <v>31</v>
      </c>
      <c r="AI63" s="2">
        <v>1</v>
      </c>
      <c r="AJ63" s="111">
        <f>D$44</f>
        <v>19184</v>
      </c>
      <c r="AL63" s="9"/>
      <c r="AM63" s="104"/>
      <c r="AN63" s="104"/>
      <c r="AO63" s="104"/>
      <c r="AP63" s="104"/>
      <c r="BA63" s="96"/>
      <c r="BB63" s="9"/>
      <c r="BC63" s="9"/>
      <c r="BE63" s="9"/>
      <c r="BF63" s="104"/>
      <c r="BG63" s="104"/>
      <c r="BH63" s="104"/>
      <c r="BI63" s="104"/>
      <c r="BJ63" s="104"/>
      <c r="BK63" s="105"/>
      <c r="BL63" s="9"/>
    </row>
    <row r="64" spans="1:64" ht="20.25" customHeight="1" x14ac:dyDescent="0.2">
      <c r="A64" s="128" t="s">
        <v>1418</v>
      </c>
      <c r="B64" s="137" t="s">
        <v>47</v>
      </c>
      <c r="C64" s="2" t="s">
        <v>55</v>
      </c>
      <c r="D64" s="51">
        <f t="shared" si="7"/>
        <v>38250</v>
      </c>
      <c r="E64" s="110">
        <f t="shared" si="0"/>
        <v>49725</v>
      </c>
      <c r="F64" s="96" t="s">
        <v>1419</v>
      </c>
      <c r="G64" s="96"/>
      <c r="H64" s="27" t="s">
        <v>204</v>
      </c>
      <c r="I64" s="2" t="s">
        <v>175</v>
      </c>
      <c r="J64" s="2" t="s">
        <v>181</v>
      </c>
      <c r="K64" s="2">
        <v>2</v>
      </c>
      <c r="L64" s="111">
        <f>D$212</f>
        <v>2410</v>
      </c>
      <c r="M64" s="102"/>
      <c r="N64" s="27" t="s">
        <v>553</v>
      </c>
      <c r="O64" s="2" t="s">
        <v>200</v>
      </c>
      <c r="P64" s="2" t="s">
        <v>79</v>
      </c>
      <c r="Q64" s="2">
        <v>1</v>
      </c>
      <c r="R64" s="111">
        <f>D174</f>
        <v>4668</v>
      </c>
      <c r="S64" s="5"/>
      <c r="T64" s="27" t="s">
        <v>753</v>
      </c>
      <c r="U64" s="2" t="s">
        <v>121</v>
      </c>
      <c r="V64" s="2" t="s">
        <v>87</v>
      </c>
      <c r="W64" s="2">
        <v>2</v>
      </c>
      <c r="X64" s="111">
        <f>D$192</f>
        <v>3735</v>
      </c>
      <c r="Y64" s="104"/>
      <c r="Z64" s="27" t="s">
        <v>277</v>
      </c>
      <c r="AA64" s="2" t="s">
        <v>237</v>
      </c>
      <c r="AB64" s="2"/>
      <c r="AC64" s="2">
        <v>2</v>
      </c>
      <c r="AD64" s="111">
        <f t="shared" si="5"/>
        <v>1054</v>
      </c>
      <c r="AF64" s="27" t="s">
        <v>250</v>
      </c>
      <c r="AG64" s="2" t="s">
        <v>270</v>
      </c>
      <c r="AH64" s="2" t="s">
        <v>31</v>
      </c>
      <c r="AI64" s="2">
        <v>1</v>
      </c>
      <c r="AJ64" s="111">
        <f>D$44</f>
        <v>19184</v>
      </c>
      <c r="AL64" s="9"/>
      <c r="AM64" s="104"/>
      <c r="AN64" s="104"/>
      <c r="AO64" s="104"/>
      <c r="AP64" s="104"/>
      <c r="BA64" s="96"/>
      <c r="BB64" s="9"/>
      <c r="BC64" s="9"/>
      <c r="BE64" s="9"/>
      <c r="BF64" s="104"/>
      <c r="BG64" s="104"/>
      <c r="BH64" s="104"/>
      <c r="BI64" s="104"/>
      <c r="BJ64" s="104"/>
      <c r="BK64" s="105"/>
      <c r="BL64" s="9"/>
    </row>
    <row r="65" spans="1:64" ht="20.25" customHeight="1" x14ac:dyDescent="0.2">
      <c r="A65" s="128" t="s">
        <v>1420</v>
      </c>
      <c r="B65" s="137" t="s">
        <v>47</v>
      </c>
      <c r="C65" s="2" t="s">
        <v>56</v>
      </c>
      <c r="D65" s="51">
        <f t="shared" si="7"/>
        <v>38468</v>
      </c>
      <c r="E65" s="110">
        <f t="shared" si="0"/>
        <v>50008.4</v>
      </c>
      <c r="F65" s="96" t="s">
        <v>1421</v>
      </c>
      <c r="G65" s="96"/>
      <c r="H65" s="27" t="s">
        <v>205</v>
      </c>
      <c r="I65" s="2" t="s">
        <v>175</v>
      </c>
      <c r="J65" s="2" t="s">
        <v>182</v>
      </c>
      <c r="K65" s="2">
        <v>2</v>
      </c>
      <c r="L65" s="111">
        <f>D$213</f>
        <v>2519</v>
      </c>
      <c r="M65" s="102"/>
      <c r="N65" s="27" t="s">
        <v>553</v>
      </c>
      <c r="O65" s="2" t="s">
        <v>200</v>
      </c>
      <c r="P65" s="2" t="s">
        <v>79</v>
      </c>
      <c r="Q65" s="2">
        <v>1</v>
      </c>
      <c r="R65" s="111">
        <f>D174</f>
        <v>4668</v>
      </c>
      <c r="S65" s="5"/>
      <c r="T65" s="27" t="s">
        <v>701</v>
      </c>
      <c r="U65" s="2" t="s">
        <v>122</v>
      </c>
      <c r="V65" s="2" t="s">
        <v>88</v>
      </c>
      <c r="W65" s="2">
        <v>2</v>
      </c>
      <c r="X65" s="111">
        <f>D$193</f>
        <v>3735</v>
      </c>
      <c r="Y65" s="104"/>
      <c r="Z65" s="27" t="s">
        <v>277</v>
      </c>
      <c r="AA65" s="2" t="s">
        <v>237</v>
      </c>
      <c r="AB65" s="2"/>
      <c r="AC65" s="2">
        <v>2</v>
      </c>
      <c r="AD65" s="111">
        <f t="shared" si="5"/>
        <v>1054</v>
      </c>
      <c r="AF65" s="27" t="s">
        <v>250</v>
      </c>
      <c r="AG65" s="2" t="s">
        <v>270</v>
      </c>
      <c r="AH65" s="2" t="s">
        <v>31</v>
      </c>
      <c r="AI65" s="2">
        <v>1</v>
      </c>
      <c r="AJ65" s="111">
        <f>D$44</f>
        <v>19184</v>
      </c>
      <c r="AL65" s="9"/>
      <c r="AM65" s="104"/>
      <c r="AN65" s="104"/>
      <c r="AO65" s="104"/>
      <c r="AP65" s="104"/>
      <c r="BA65" s="96"/>
      <c r="BB65" s="9"/>
      <c r="BC65" s="9"/>
      <c r="BE65" s="9"/>
      <c r="BF65" s="104"/>
      <c r="BG65" s="104"/>
      <c r="BH65" s="104"/>
      <c r="BI65" s="104"/>
      <c r="BJ65" s="104"/>
      <c r="BK65" s="105"/>
      <c r="BL65" s="9"/>
    </row>
    <row r="66" spans="1:64" ht="20.25" customHeight="1" thickBot="1" x14ac:dyDescent="0.25">
      <c r="A66" s="143" t="s">
        <v>1422</v>
      </c>
      <c r="B66" s="147" t="s">
        <v>47</v>
      </c>
      <c r="C66" s="117" t="s">
        <v>57</v>
      </c>
      <c r="D66" s="144">
        <f t="shared" si="7"/>
        <v>39530</v>
      </c>
      <c r="E66" s="116">
        <f t="shared" si="0"/>
        <v>51389</v>
      </c>
      <c r="F66" s="96" t="s">
        <v>1423</v>
      </c>
      <c r="G66" s="96"/>
      <c r="H66" s="34" t="s">
        <v>206</v>
      </c>
      <c r="I66" s="119" t="s">
        <v>175</v>
      </c>
      <c r="J66" s="119" t="s">
        <v>183</v>
      </c>
      <c r="K66" s="119">
        <v>2</v>
      </c>
      <c r="L66" s="120">
        <f>D$214</f>
        <v>2741</v>
      </c>
      <c r="M66" s="102"/>
      <c r="N66" s="34" t="s">
        <v>553</v>
      </c>
      <c r="O66" s="119" t="s">
        <v>200</v>
      </c>
      <c r="P66" s="119" t="s">
        <v>79</v>
      </c>
      <c r="Q66" s="119">
        <v>1</v>
      </c>
      <c r="R66" s="120">
        <f>D174</f>
        <v>4668</v>
      </c>
      <c r="S66" s="5"/>
      <c r="T66" s="32" t="s">
        <v>702</v>
      </c>
      <c r="U66" s="117" t="s">
        <v>123</v>
      </c>
      <c r="V66" s="117" t="s">
        <v>89</v>
      </c>
      <c r="W66" s="117">
        <v>2</v>
      </c>
      <c r="X66" s="118">
        <f>D$194</f>
        <v>4044</v>
      </c>
      <c r="Y66" s="104"/>
      <c r="Z66" s="34" t="s">
        <v>277</v>
      </c>
      <c r="AA66" s="119" t="s">
        <v>237</v>
      </c>
      <c r="AB66" s="119"/>
      <c r="AC66" s="119">
        <v>2</v>
      </c>
      <c r="AD66" s="120">
        <f t="shared" si="5"/>
        <v>1054</v>
      </c>
      <c r="AF66" s="34" t="s">
        <v>250</v>
      </c>
      <c r="AG66" s="119" t="s">
        <v>270</v>
      </c>
      <c r="AH66" s="119" t="s">
        <v>31</v>
      </c>
      <c r="AI66" s="119">
        <v>1</v>
      </c>
      <c r="AJ66" s="120">
        <f>D$44</f>
        <v>19184</v>
      </c>
      <c r="AL66" s="9"/>
      <c r="AM66" s="104"/>
      <c r="AN66" s="104"/>
      <c r="AO66" s="104"/>
      <c r="AP66" s="104"/>
      <c r="BA66" s="96"/>
      <c r="BB66" s="9"/>
      <c r="BC66" s="9"/>
      <c r="BE66" s="9"/>
      <c r="BF66" s="104"/>
      <c r="BG66" s="104"/>
      <c r="BH66" s="104"/>
      <c r="BI66" s="104"/>
      <c r="BJ66" s="104"/>
      <c r="BK66" s="105"/>
      <c r="BL66" s="9"/>
    </row>
    <row r="67" spans="1:64" ht="20.25" customHeight="1" x14ac:dyDescent="0.2">
      <c r="A67" s="132" t="s">
        <v>1424</v>
      </c>
      <c r="B67" s="136" t="s">
        <v>58</v>
      </c>
      <c r="C67" s="100" t="s">
        <v>59</v>
      </c>
      <c r="D67" s="145">
        <f t="shared" si="7"/>
        <v>25455</v>
      </c>
      <c r="E67" s="95">
        <f t="shared" si="0"/>
        <v>33091.5</v>
      </c>
      <c r="F67" s="96" t="s">
        <v>1425</v>
      </c>
      <c r="G67" s="96"/>
      <c r="H67" s="22" t="s">
        <v>202</v>
      </c>
      <c r="I67" s="100" t="s">
        <v>175</v>
      </c>
      <c r="J67" s="100" t="s">
        <v>179</v>
      </c>
      <c r="K67" s="100">
        <v>1</v>
      </c>
      <c r="L67" s="101">
        <f>D$210</f>
        <v>2086</v>
      </c>
      <c r="M67" s="102"/>
      <c r="N67" s="22" t="s">
        <v>551</v>
      </c>
      <c r="O67" s="100" t="s">
        <v>198</v>
      </c>
      <c r="P67" s="100" t="s">
        <v>77</v>
      </c>
      <c r="Q67" s="100">
        <v>1</v>
      </c>
      <c r="R67" s="101">
        <f>D171</f>
        <v>2992</v>
      </c>
      <c r="S67" s="5"/>
      <c r="T67" s="22" t="s">
        <v>752</v>
      </c>
      <c r="U67" s="146" t="s">
        <v>119</v>
      </c>
      <c r="V67" s="100" t="s">
        <v>85</v>
      </c>
      <c r="W67" s="100">
        <v>1</v>
      </c>
      <c r="X67" s="101">
        <f>D$190</f>
        <v>3115</v>
      </c>
      <c r="Y67" s="104"/>
      <c r="Z67" s="22" t="s">
        <v>277</v>
      </c>
      <c r="AA67" s="100" t="s">
        <v>237</v>
      </c>
      <c r="AB67" s="100"/>
      <c r="AC67" s="100">
        <v>1</v>
      </c>
      <c r="AD67" s="101">
        <f t="shared" si="5"/>
        <v>1054</v>
      </c>
      <c r="AF67" s="27" t="s">
        <v>251</v>
      </c>
      <c r="AG67" s="100" t="s">
        <v>270</v>
      </c>
      <c r="AH67" s="100" t="s">
        <v>32</v>
      </c>
      <c r="AI67" s="100">
        <v>1</v>
      </c>
      <c r="AJ67" s="101">
        <f>D$45</f>
        <v>16208</v>
      </c>
      <c r="AL67" s="9"/>
      <c r="AM67" s="104"/>
      <c r="AN67" s="104"/>
      <c r="AO67" s="104"/>
      <c r="AP67" s="104"/>
      <c r="BA67" s="96"/>
      <c r="BB67" s="9"/>
      <c r="BC67" s="9"/>
      <c r="BE67" s="9"/>
      <c r="BF67" s="104"/>
      <c r="BG67" s="104"/>
      <c r="BH67" s="104"/>
      <c r="BI67" s="104"/>
      <c r="BJ67" s="104"/>
      <c r="BK67" s="105"/>
      <c r="BL67" s="9"/>
    </row>
    <row r="68" spans="1:64" ht="20.25" customHeight="1" x14ac:dyDescent="0.2">
      <c r="A68" s="128" t="s">
        <v>1426</v>
      </c>
      <c r="B68" s="140" t="s">
        <v>58</v>
      </c>
      <c r="C68" s="2" t="s">
        <v>60</v>
      </c>
      <c r="D68" s="51">
        <f t="shared" si="7"/>
        <v>25981</v>
      </c>
      <c r="E68" s="110">
        <f t="shared" si="0"/>
        <v>33775.300000000003</v>
      </c>
      <c r="F68" s="96" t="s">
        <v>1427</v>
      </c>
      <c r="G68" s="96"/>
      <c r="H68" s="27" t="s">
        <v>203</v>
      </c>
      <c r="I68" s="2" t="s">
        <v>175</v>
      </c>
      <c r="J68" s="2" t="s">
        <v>180</v>
      </c>
      <c r="K68" s="2">
        <v>1</v>
      </c>
      <c r="L68" s="111">
        <f>D$211</f>
        <v>2302</v>
      </c>
      <c r="M68" s="102"/>
      <c r="N68" s="27" t="s">
        <v>551</v>
      </c>
      <c r="O68" s="2" t="s">
        <v>198</v>
      </c>
      <c r="P68" s="2" t="s">
        <v>77</v>
      </c>
      <c r="Q68" s="2">
        <v>1</v>
      </c>
      <c r="R68" s="111">
        <f>D171</f>
        <v>2992</v>
      </c>
      <c r="S68" s="5"/>
      <c r="T68" s="27" t="s">
        <v>739</v>
      </c>
      <c r="U68" s="2" t="s">
        <v>120</v>
      </c>
      <c r="V68" s="2" t="s">
        <v>86</v>
      </c>
      <c r="W68" s="2">
        <v>1</v>
      </c>
      <c r="X68" s="111">
        <f>D$191</f>
        <v>3425</v>
      </c>
      <c r="Y68" s="104"/>
      <c r="Z68" s="27" t="s">
        <v>277</v>
      </c>
      <c r="AA68" s="2" t="s">
        <v>237</v>
      </c>
      <c r="AB68" s="2"/>
      <c r="AC68" s="2">
        <v>1</v>
      </c>
      <c r="AD68" s="111">
        <f t="shared" si="5"/>
        <v>1054</v>
      </c>
      <c r="AF68" s="27" t="s">
        <v>251</v>
      </c>
      <c r="AG68" s="2" t="s">
        <v>270</v>
      </c>
      <c r="AH68" s="2" t="s">
        <v>32</v>
      </c>
      <c r="AI68" s="2">
        <v>1</v>
      </c>
      <c r="AJ68" s="111">
        <f>D$45</f>
        <v>16208</v>
      </c>
      <c r="AL68" s="9"/>
      <c r="AM68" s="104"/>
      <c r="AN68" s="104"/>
      <c r="AO68" s="104"/>
      <c r="AP68" s="104"/>
      <c r="BA68" s="96"/>
      <c r="BB68" s="9"/>
      <c r="BC68" s="9"/>
      <c r="BE68" s="9"/>
      <c r="BF68" s="104"/>
      <c r="BG68" s="104"/>
      <c r="BH68" s="104"/>
      <c r="BI68" s="104"/>
      <c r="BJ68" s="104"/>
      <c r="BK68" s="105"/>
      <c r="BL68" s="9"/>
    </row>
    <row r="69" spans="1:64" ht="20.25" customHeight="1" x14ac:dyDescent="0.2">
      <c r="A69" s="128" t="s">
        <v>1428</v>
      </c>
      <c r="B69" s="140" t="s">
        <v>58</v>
      </c>
      <c r="C69" s="2" t="s">
        <v>61</v>
      </c>
      <c r="D69" s="51">
        <f t="shared" si="7"/>
        <v>26399</v>
      </c>
      <c r="E69" s="110">
        <f t="shared" ref="E69:E132" si="8">D69*$E$2</f>
        <v>34318.700000000004</v>
      </c>
      <c r="F69" s="96" t="s">
        <v>1429</v>
      </c>
      <c r="G69" s="96"/>
      <c r="H69" s="27" t="s">
        <v>204</v>
      </c>
      <c r="I69" s="2" t="s">
        <v>175</v>
      </c>
      <c r="J69" s="2" t="s">
        <v>181</v>
      </c>
      <c r="K69" s="2">
        <v>1</v>
      </c>
      <c r="L69" s="111">
        <f>D$212</f>
        <v>2410</v>
      </c>
      <c r="M69" s="102"/>
      <c r="N69" s="27" t="s">
        <v>551</v>
      </c>
      <c r="O69" s="2" t="s">
        <v>198</v>
      </c>
      <c r="P69" s="2" t="s">
        <v>77</v>
      </c>
      <c r="Q69" s="2">
        <v>1</v>
      </c>
      <c r="R69" s="111">
        <f>D171</f>
        <v>2992</v>
      </c>
      <c r="S69" s="5"/>
      <c r="T69" s="27" t="s">
        <v>753</v>
      </c>
      <c r="U69" s="2" t="s">
        <v>121</v>
      </c>
      <c r="V69" s="2" t="s">
        <v>87</v>
      </c>
      <c r="W69" s="2">
        <v>1</v>
      </c>
      <c r="X69" s="111">
        <f>D$192</f>
        <v>3735</v>
      </c>
      <c r="Y69" s="104"/>
      <c r="Z69" s="27" t="s">
        <v>277</v>
      </c>
      <c r="AA69" s="2" t="s">
        <v>237</v>
      </c>
      <c r="AB69" s="2"/>
      <c r="AC69" s="2">
        <v>1</v>
      </c>
      <c r="AD69" s="111">
        <f t="shared" si="5"/>
        <v>1054</v>
      </c>
      <c r="AF69" s="27" t="s">
        <v>251</v>
      </c>
      <c r="AG69" s="2" t="s">
        <v>270</v>
      </c>
      <c r="AH69" s="2" t="s">
        <v>32</v>
      </c>
      <c r="AI69" s="2">
        <v>1</v>
      </c>
      <c r="AJ69" s="111">
        <f>D$45</f>
        <v>16208</v>
      </c>
      <c r="AL69" s="9"/>
      <c r="AM69" s="104"/>
      <c r="AN69" s="104"/>
      <c r="AO69" s="104"/>
      <c r="AP69" s="104"/>
      <c r="BA69" s="96"/>
      <c r="BB69" s="9"/>
      <c r="BC69" s="9"/>
      <c r="BE69" s="9"/>
      <c r="BF69" s="104"/>
      <c r="BG69" s="104"/>
      <c r="BH69" s="104"/>
      <c r="BI69" s="104"/>
      <c r="BJ69" s="104"/>
      <c r="BK69" s="105"/>
      <c r="BL69" s="9"/>
    </row>
    <row r="70" spans="1:64" ht="20.25" customHeight="1" x14ac:dyDescent="0.2">
      <c r="A70" s="128" t="s">
        <v>1430</v>
      </c>
      <c r="B70" s="140" t="s">
        <v>58</v>
      </c>
      <c r="C70" s="2" t="s">
        <v>62</v>
      </c>
      <c r="D70" s="51">
        <f t="shared" si="7"/>
        <v>26508</v>
      </c>
      <c r="E70" s="110">
        <f t="shared" si="8"/>
        <v>34460.400000000001</v>
      </c>
      <c r="F70" s="96" t="s">
        <v>1431</v>
      </c>
      <c r="G70" s="96"/>
      <c r="H70" s="27" t="s">
        <v>205</v>
      </c>
      <c r="I70" s="2" t="s">
        <v>175</v>
      </c>
      <c r="J70" s="2" t="s">
        <v>182</v>
      </c>
      <c r="K70" s="2">
        <v>1</v>
      </c>
      <c r="L70" s="111">
        <f>D$213</f>
        <v>2519</v>
      </c>
      <c r="M70" s="102"/>
      <c r="N70" s="27" t="s">
        <v>551</v>
      </c>
      <c r="O70" s="2" t="s">
        <v>198</v>
      </c>
      <c r="P70" s="2" t="s">
        <v>77</v>
      </c>
      <c r="Q70" s="2">
        <v>1</v>
      </c>
      <c r="R70" s="111">
        <f>D171</f>
        <v>2992</v>
      </c>
      <c r="S70" s="5"/>
      <c r="T70" s="27" t="s">
        <v>701</v>
      </c>
      <c r="U70" s="2" t="s">
        <v>122</v>
      </c>
      <c r="V70" s="2" t="s">
        <v>88</v>
      </c>
      <c r="W70" s="2">
        <v>1</v>
      </c>
      <c r="X70" s="111">
        <f>D$193</f>
        <v>3735</v>
      </c>
      <c r="Y70" s="104"/>
      <c r="Z70" s="27" t="s">
        <v>277</v>
      </c>
      <c r="AA70" s="2" t="s">
        <v>237</v>
      </c>
      <c r="AB70" s="2"/>
      <c r="AC70" s="2">
        <v>1</v>
      </c>
      <c r="AD70" s="111">
        <f t="shared" si="5"/>
        <v>1054</v>
      </c>
      <c r="AF70" s="27" t="s">
        <v>251</v>
      </c>
      <c r="AG70" s="2" t="s">
        <v>270</v>
      </c>
      <c r="AH70" s="2" t="s">
        <v>32</v>
      </c>
      <c r="AI70" s="2">
        <v>1</v>
      </c>
      <c r="AJ70" s="111">
        <f>D$45</f>
        <v>16208</v>
      </c>
      <c r="AL70" s="9"/>
      <c r="AM70" s="104"/>
      <c r="AN70" s="104"/>
      <c r="AO70" s="104"/>
      <c r="AP70" s="104"/>
      <c r="BA70" s="96"/>
      <c r="BB70" s="9"/>
      <c r="BC70" s="9"/>
      <c r="BE70" s="9"/>
      <c r="BF70" s="104"/>
      <c r="BG70" s="104"/>
      <c r="BH70" s="104"/>
      <c r="BI70" s="104"/>
      <c r="BJ70" s="104"/>
      <c r="BK70" s="105"/>
      <c r="BL70" s="9"/>
    </row>
    <row r="71" spans="1:64" ht="20.25" customHeight="1" thickBot="1" x14ac:dyDescent="0.25">
      <c r="A71" s="143" t="s">
        <v>1432</v>
      </c>
      <c r="B71" s="141" t="s">
        <v>58</v>
      </c>
      <c r="C71" s="117" t="s">
        <v>63</v>
      </c>
      <c r="D71" s="144">
        <f t="shared" si="7"/>
        <v>27039</v>
      </c>
      <c r="E71" s="116">
        <f t="shared" si="8"/>
        <v>35150.700000000004</v>
      </c>
      <c r="F71" s="96" t="s">
        <v>1433</v>
      </c>
      <c r="G71" s="96"/>
      <c r="H71" s="32" t="s">
        <v>206</v>
      </c>
      <c r="I71" s="117" t="s">
        <v>175</v>
      </c>
      <c r="J71" s="117" t="s">
        <v>183</v>
      </c>
      <c r="K71" s="117">
        <v>1</v>
      </c>
      <c r="L71" s="118">
        <f>D$214</f>
        <v>2741</v>
      </c>
      <c r="M71" s="102"/>
      <c r="N71" s="32" t="s">
        <v>551</v>
      </c>
      <c r="O71" s="117" t="s">
        <v>198</v>
      </c>
      <c r="P71" s="117" t="s">
        <v>77</v>
      </c>
      <c r="Q71" s="117">
        <v>1</v>
      </c>
      <c r="R71" s="118">
        <f>D171</f>
        <v>2992</v>
      </c>
      <c r="S71" s="5"/>
      <c r="T71" s="32" t="s">
        <v>702</v>
      </c>
      <c r="U71" s="117" t="s">
        <v>123</v>
      </c>
      <c r="V71" s="117" t="s">
        <v>89</v>
      </c>
      <c r="W71" s="117">
        <v>1</v>
      </c>
      <c r="X71" s="118">
        <f>D$194</f>
        <v>4044</v>
      </c>
      <c r="Y71" s="104"/>
      <c r="Z71" s="32" t="s">
        <v>277</v>
      </c>
      <c r="AA71" s="117" t="s">
        <v>237</v>
      </c>
      <c r="AB71" s="117"/>
      <c r="AC71" s="117">
        <v>1</v>
      </c>
      <c r="AD71" s="118">
        <f t="shared" si="5"/>
        <v>1054</v>
      </c>
      <c r="AF71" s="32" t="s">
        <v>251</v>
      </c>
      <c r="AG71" s="117" t="s">
        <v>270</v>
      </c>
      <c r="AH71" s="117" t="s">
        <v>32</v>
      </c>
      <c r="AI71" s="119">
        <v>1</v>
      </c>
      <c r="AJ71" s="118">
        <f>D$45</f>
        <v>16208</v>
      </c>
      <c r="AL71" s="9"/>
      <c r="AM71" s="104"/>
      <c r="AN71" s="104"/>
      <c r="AO71" s="104"/>
      <c r="AP71" s="104"/>
      <c r="BA71" s="96"/>
      <c r="BB71" s="9"/>
      <c r="BC71" s="9"/>
      <c r="BE71" s="9"/>
      <c r="BF71" s="104"/>
      <c r="BG71" s="104"/>
      <c r="BH71" s="104"/>
      <c r="BI71" s="104"/>
      <c r="BJ71" s="104"/>
      <c r="BK71" s="105"/>
      <c r="BL71" s="9"/>
    </row>
    <row r="72" spans="1:64" ht="20.25" customHeight="1" thickBot="1" x14ac:dyDescent="0.25">
      <c r="A72" s="132" t="s">
        <v>1434</v>
      </c>
      <c r="B72" s="136" t="s">
        <v>47</v>
      </c>
      <c r="C72" s="100" t="s">
        <v>64</v>
      </c>
      <c r="D72" s="145">
        <f>L72*K72+R72*Q72+X72*W72+AD72*AC72+AI72*AJ72+AO72*AP72+AU72*AV72+BA72*BB72+BG72*BH72</f>
        <v>49101</v>
      </c>
      <c r="E72" s="95">
        <f t="shared" si="8"/>
        <v>63831.3</v>
      </c>
      <c r="F72" s="96" t="s">
        <v>1435</v>
      </c>
      <c r="G72" s="96"/>
      <c r="H72" s="22" t="s">
        <v>202</v>
      </c>
      <c r="I72" s="100" t="s">
        <v>175</v>
      </c>
      <c r="J72" s="100" t="s">
        <v>179</v>
      </c>
      <c r="K72" s="100">
        <v>2</v>
      </c>
      <c r="L72" s="101">
        <f>D$210</f>
        <v>2086</v>
      </c>
      <c r="M72" s="102"/>
      <c r="N72" s="38" t="s">
        <v>553</v>
      </c>
      <c r="O72" s="124" t="s">
        <v>200</v>
      </c>
      <c r="P72" s="124" t="s">
        <v>79</v>
      </c>
      <c r="Q72" s="124">
        <v>1</v>
      </c>
      <c r="R72" s="125">
        <f>D174</f>
        <v>4668</v>
      </c>
      <c r="S72" s="5"/>
      <c r="T72" s="22" t="s">
        <v>752</v>
      </c>
      <c r="U72" s="146" t="s">
        <v>119</v>
      </c>
      <c r="V72" s="100" t="s">
        <v>85</v>
      </c>
      <c r="W72" s="100">
        <v>2</v>
      </c>
      <c r="X72" s="101">
        <f>D$190</f>
        <v>3115</v>
      </c>
      <c r="Y72" s="104"/>
      <c r="Z72" s="22" t="s">
        <v>277</v>
      </c>
      <c r="AA72" s="100" t="s">
        <v>237</v>
      </c>
      <c r="AB72" s="100"/>
      <c r="AC72" s="100">
        <v>2</v>
      </c>
      <c r="AD72" s="101">
        <f t="shared" si="5"/>
        <v>1054</v>
      </c>
      <c r="AF72" s="38" t="str">
        <f>A530</f>
        <v>Б.ШК-4 Т 1/5</v>
      </c>
      <c r="AG72" s="38" t="str">
        <f>B530</f>
        <v>Топ, Дно, Горизонт</v>
      </c>
      <c r="AH72" s="38" t="str">
        <f>C530</f>
        <v xml:space="preserve">2332*410*1098 </v>
      </c>
      <c r="AI72" s="51">
        <v>1</v>
      </c>
      <c r="AJ72" s="53">
        <f>D530</f>
        <v>9765</v>
      </c>
      <c r="AL72" s="51" t="str">
        <f>A531</f>
        <v>Б.ШК-4 Т 2/5</v>
      </c>
      <c r="AM72" s="51" t="str">
        <f>B531</f>
        <v>Каркас</v>
      </c>
      <c r="AN72" s="51" t="str">
        <f>C531</f>
        <v xml:space="preserve">2332*410*1098 </v>
      </c>
      <c r="AO72" s="51">
        <v>1</v>
      </c>
      <c r="AP72" s="51">
        <f>D531</f>
        <v>5876</v>
      </c>
      <c r="AR72" s="51" t="str">
        <f>A532</f>
        <v>Б.ШК-4 Т 3/5</v>
      </c>
      <c r="AS72" s="51" t="str">
        <f>B532</f>
        <v>Задняя стенка</v>
      </c>
      <c r="AT72" s="51" t="str">
        <f>C532</f>
        <v xml:space="preserve">2332*410*1098 </v>
      </c>
      <c r="AU72" s="51">
        <v>1</v>
      </c>
      <c r="AV72" s="51">
        <f>D532</f>
        <v>2876</v>
      </c>
      <c r="AX72" s="51" t="str">
        <f>A533</f>
        <v>Б.ШК-4 Т 4/5</v>
      </c>
      <c r="AY72" s="54" t="str">
        <f>B533</f>
        <v>Двери</v>
      </c>
      <c r="BA72" s="55">
        <v>1</v>
      </c>
      <c r="BB72" s="51">
        <f>D533</f>
        <v>3290</v>
      </c>
      <c r="BC72" s="9"/>
      <c r="BD72" s="51" t="str">
        <f>A534</f>
        <v>Б.ШК-4 Т 5/5</v>
      </c>
      <c r="BE72" s="51" t="str">
        <f>B534</f>
        <v>Фурнитура</v>
      </c>
      <c r="BF72" s="51" t="str">
        <f>C534</f>
        <v xml:space="preserve">2332*410*1098 </v>
      </c>
      <c r="BG72" s="51">
        <v>1</v>
      </c>
      <c r="BH72" s="51">
        <f>D534</f>
        <v>10116</v>
      </c>
      <c r="BI72" s="104"/>
      <c r="BJ72" s="104"/>
      <c r="BK72" s="105"/>
      <c r="BL72" s="9"/>
    </row>
    <row r="73" spans="1:64" ht="20.25" customHeight="1" thickBot="1" x14ac:dyDescent="0.25">
      <c r="A73" s="128" t="s">
        <v>1436</v>
      </c>
      <c r="B73" s="140" t="s">
        <v>47</v>
      </c>
      <c r="C73" s="2" t="s">
        <v>65</v>
      </c>
      <c r="D73" s="145">
        <f>L73*K73+R73*Q73+X73*W73+AD73*AC73+AI73*AJ73+AO73*AP73+AU73*AV73+BA73*BB73+BG73*BH73</f>
        <v>50153</v>
      </c>
      <c r="E73" s="110">
        <f t="shared" si="8"/>
        <v>65198.9</v>
      </c>
      <c r="F73" s="96" t="s">
        <v>1437</v>
      </c>
      <c r="G73" s="96"/>
      <c r="H73" s="27" t="s">
        <v>203</v>
      </c>
      <c r="I73" s="2" t="s">
        <v>175</v>
      </c>
      <c r="J73" s="2" t="s">
        <v>180</v>
      </c>
      <c r="K73" s="2">
        <v>2</v>
      </c>
      <c r="L73" s="111">
        <f>D$211</f>
        <v>2302</v>
      </c>
      <c r="M73" s="102"/>
      <c r="N73" s="27" t="s">
        <v>553</v>
      </c>
      <c r="O73" s="2" t="s">
        <v>200</v>
      </c>
      <c r="P73" s="2" t="s">
        <v>79</v>
      </c>
      <c r="Q73" s="2">
        <v>1</v>
      </c>
      <c r="R73" s="111">
        <f>D174</f>
        <v>4668</v>
      </c>
      <c r="S73" s="5"/>
      <c r="T73" s="27" t="s">
        <v>739</v>
      </c>
      <c r="U73" s="2" t="s">
        <v>120</v>
      </c>
      <c r="V73" s="2" t="s">
        <v>86</v>
      </c>
      <c r="W73" s="2">
        <v>2</v>
      </c>
      <c r="X73" s="111">
        <f>D$191</f>
        <v>3425</v>
      </c>
      <c r="Y73" s="104"/>
      <c r="Z73" s="27" t="s">
        <v>277</v>
      </c>
      <c r="AA73" s="2" t="s">
        <v>237</v>
      </c>
      <c r="AB73" s="2"/>
      <c r="AC73" s="2">
        <v>2</v>
      </c>
      <c r="AD73" s="111">
        <f t="shared" si="5"/>
        <v>1054</v>
      </c>
      <c r="AF73" s="27" t="str">
        <f>A530</f>
        <v>Б.ШК-4 Т 1/5</v>
      </c>
      <c r="AG73" s="27" t="str">
        <f>B530</f>
        <v>Топ, Дно, Горизонт</v>
      </c>
      <c r="AH73" s="27" t="str">
        <f>C530</f>
        <v xml:space="preserve">2332*410*1098 </v>
      </c>
      <c r="AI73" s="51">
        <v>1</v>
      </c>
      <c r="AJ73" s="55">
        <f>D530</f>
        <v>9765</v>
      </c>
      <c r="AL73" s="51" t="str">
        <f>A531</f>
        <v>Б.ШК-4 Т 2/5</v>
      </c>
      <c r="AM73" s="51" t="str">
        <f>B531</f>
        <v>Каркас</v>
      </c>
      <c r="AN73" s="51" t="str">
        <f>C531</f>
        <v xml:space="preserve">2332*410*1098 </v>
      </c>
      <c r="AO73" s="51">
        <v>1</v>
      </c>
      <c r="AP73" s="51">
        <f>D531</f>
        <v>5876</v>
      </c>
      <c r="AR73" s="51" t="str">
        <f>A532</f>
        <v>Б.ШК-4 Т 3/5</v>
      </c>
      <c r="AS73" s="51" t="str">
        <f>B532</f>
        <v>Задняя стенка</v>
      </c>
      <c r="AT73" s="51" t="str">
        <f>C532</f>
        <v xml:space="preserve">2332*410*1098 </v>
      </c>
      <c r="AU73" s="51">
        <v>1</v>
      </c>
      <c r="AV73" s="51">
        <f>D532</f>
        <v>2876</v>
      </c>
      <c r="AX73" s="51" t="str">
        <f>A533</f>
        <v>Б.ШК-4 Т 4/5</v>
      </c>
      <c r="AY73" s="54" t="str">
        <f>B533</f>
        <v>Двери</v>
      </c>
      <c r="BA73" s="55">
        <v>1</v>
      </c>
      <c r="BB73" s="51">
        <f>D533</f>
        <v>3290</v>
      </c>
      <c r="BC73" s="9"/>
      <c r="BD73" s="51" t="str">
        <f>A534</f>
        <v>Б.ШК-4 Т 5/5</v>
      </c>
      <c r="BE73" s="51" t="str">
        <f>B534</f>
        <v>Фурнитура</v>
      </c>
      <c r="BF73" s="51" t="str">
        <f>C534</f>
        <v xml:space="preserve">2332*410*1098 </v>
      </c>
      <c r="BG73" s="51">
        <v>1</v>
      </c>
      <c r="BH73" s="51">
        <f>D534</f>
        <v>10116</v>
      </c>
      <c r="BI73" s="104"/>
      <c r="BJ73" s="104"/>
      <c r="BK73" s="105"/>
      <c r="BL73" s="9"/>
    </row>
    <row r="74" spans="1:64" ht="20.25" customHeight="1" thickBot="1" x14ac:dyDescent="0.25">
      <c r="A74" s="128" t="s">
        <v>1438</v>
      </c>
      <c r="B74" s="140" t="s">
        <v>47</v>
      </c>
      <c r="C74" s="2" t="s">
        <v>66</v>
      </c>
      <c r="D74" s="145">
        <f>L74*K74+R74*Q74+X74*W74+AD74*AC74+AI74*AJ74+AO74*AP74+AU74*AV74+BA74*BB74+BG74*BH74</f>
        <v>50989</v>
      </c>
      <c r="E74" s="110">
        <f t="shared" si="8"/>
        <v>66285.7</v>
      </c>
      <c r="F74" s="96" t="s">
        <v>1439</v>
      </c>
      <c r="G74" s="96"/>
      <c r="H74" s="27" t="s">
        <v>204</v>
      </c>
      <c r="I74" s="2" t="s">
        <v>175</v>
      </c>
      <c r="J74" s="2" t="s">
        <v>181</v>
      </c>
      <c r="K74" s="2">
        <v>2</v>
      </c>
      <c r="L74" s="111">
        <f>D$212</f>
        <v>2410</v>
      </c>
      <c r="M74" s="102"/>
      <c r="N74" s="27" t="s">
        <v>553</v>
      </c>
      <c r="O74" s="2" t="s">
        <v>200</v>
      </c>
      <c r="P74" s="2" t="s">
        <v>79</v>
      </c>
      <c r="Q74" s="2">
        <v>1</v>
      </c>
      <c r="R74" s="111">
        <f>D174</f>
        <v>4668</v>
      </c>
      <c r="S74" s="5"/>
      <c r="T74" s="27" t="s">
        <v>753</v>
      </c>
      <c r="U74" s="2" t="s">
        <v>121</v>
      </c>
      <c r="V74" s="2" t="s">
        <v>87</v>
      </c>
      <c r="W74" s="2">
        <v>2</v>
      </c>
      <c r="X74" s="111">
        <f>D$192</f>
        <v>3735</v>
      </c>
      <c r="Y74" s="104"/>
      <c r="Z74" s="27" t="s">
        <v>277</v>
      </c>
      <c r="AA74" s="2" t="s">
        <v>237</v>
      </c>
      <c r="AB74" s="2"/>
      <c r="AC74" s="2">
        <v>2</v>
      </c>
      <c r="AD74" s="111">
        <f t="shared" si="5"/>
        <v>1054</v>
      </c>
      <c r="AF74" s="27" t="str">
        <f>A530</f>
        <v>Б.ШК-4 Т 1/5</v>
      </c>
      <c r="AG74" s="27" t="str">
        <f>B530</f>
        <v>Топ, Дно, Горизонт</v>
      </c>
      <c r="AH74" s="27" t="str">
        <f>C530</f>
        <v xml:space="preserve">2332*410*1098 </v>
      </c>
      <c r="AI74" s="51">
        <v>1</v>
      </c>
      <c r="AJ74" s="55">
        <f>D530</f>
        <v>9765</v>
      </c>
      <c r="AL74" s="51" t="str">
        <f>A531</f>
        <v>Б.ШК-4 Т 2/5</v>
      </c>
      <c r="AM74" s="51" t="str">
        <f>B531</f>
        <v>Каркас</v>
      </c>
      <c r="AN74" s="51" t="str">
        <f>C531</f>
        <v xml:space="preserve">2332*410*1098 </v>
      </c>
      <c r="AO74" s="51">
        <v>1</v>
      </c>
      <c r="AP74" s="51">
        <f>D531</f>
        <v>5876</v>
      </c>
      <c r="AR74" s="51" t="str">
        <f>A532</f>
        <v>Б.ШК-4 Т 3/5</v>
      </c>
      <c r="AS74" s="51" t="str">
        <f>B532</f>
        <v>Задняя стенка</v>
      </c>
      <c r="AT74" s="51" t="str">
        <f>C532</f>
        <v xml:space="preserve">2332*410*1098 </v>
      </c>
      <c r="AU74" s="51">
        <v>1</v>
      </c>
      <c r="AV74" s="51">
        <f>D532</f>
        <v>2876</v>
      </c>
      <c r="AX74" s="51" t="str">
        <f>A533</f>
        <v>Б.ШК-4 Т 4/5</v>
      </c>
      <c r="AY74" s="54" t="str">
        <f>B533</f>
        <v>Двери</v>
      </c>
      <c r="BA74" s="55">
        <v>1</v>
      </c>
      <c r="BB74" s="51">
        <f>D533</f>
        <v>3290</v>
      </c>
      <c r="BC74" s="9"/>
      <c r="BD74" s="51" t="str">
        <f>A534</f>
        <v>Б.ШК-4 Т 5/5</v>
      </c>
      <c r="BE74" s="51" t="str">
        <f>B534</f>
        <v>Фурнитура</v>
      </c>
      <c r="BF74" s="51" t="str">
        <f>C534</f>
        <v xml:space="preserve">2332*410*1098 </v>
      </c>
      <c r="BG74" s="51">
        <v>1</v>
      </c>
      <c r="BH74" s="51">
        <f>D534</f>
        <v>10116</v>
      </c>
      <c r="BI74" s="104"/>
      <c r="BJ74" s="104"/>
      <c r="BK74" s="105"/>
      <c r="BL74" s="9"/>
    </row>
    <row r="75" spans="1:64" ht="20.25" customHeight="1" thickBot="1" x14ac:dyDescent="0.25">
      <c r="A75" s="128" t="s">
        <v>1440</v>
      </c>
      <c r="B75" s="140" t="s">
        <v>47</v>
      </c>
      <c r="C75" s="2" t="s">
        <v>67</v>
      </c>
      <c r="D75" s="145">
        <f>L75*K75+R75*Q75+X75*W75+AD75*AC75+AI75*AJ75+AO75*AP75+AU75*AV75+BA75*BB75+BG75*BH75</f>
        <v>51207</v>
      </c>
      <c r="E75" s="110">
        <f t="shared" si="8"/>
        <v>66569.100000000006</v>
      </c>
      <c r="F75" s="96" t="s">
        <v>1441</v>
      </c>
      <c r="G75" s="96"/>
      <c r="H75" s="27" t="s">
        <v>205</v>
      </c>
      <c r="I75" s="2" t="s">
        <v>175</v>
      </c>
      <c r="J75" s="2" t="s">
        <v>182</v>
      </c>
      <c r="K75" s="2">
        <v>2</v>
      </c>
      <c r="L75" s="111">
        <f>D$213</f>
        <v>2519</v>
      </c>
      <c r="M75" s="102"/>
      <c r="N75" s="27" t="s">
        <v>553</v>
      </c>
      <c r="O75" s="2" t="s">
        <v>200</v>
      </c>
      <c r="P75" s="2" t="s">
        <v>79</v>
      </c>
      <c r="Q75" s="2">
        <v>1</v>
      </c>
      <c r="R75" s="111">
        <f>D174</f>
        <v>4668</v>
      </c>
      <c r="S75" s="5"/>
      <c r="T75" s="27" t="s">
        <v>701</v>
      </c>
      <c r="U75" s="2" t="s">
        <v>122</v>
      </c>
      <c r="V75" s="2" t="s">
        <v>88</v>
      </c>
      <c r="W75" s="2">
        <v>2</v>
      </c>
      <c r="X75" s="111">
        <f>D$193</f>
        <v>3735</v>
      </c>
      <c r="Y75" s="104"/>
      <c r="Z75" s="27" t="s">
        <v>277</v>
      </c>
      <c r="AA75" s="2" t="s">
        <v>237</v>
      </c>
      <c r="AB75" s="2"/>
      <c r="AC75" s="2">
        <v>2</v>
      </c>
      <c r="AD75" s="111">
        <f t="shared" si="5"/>
        <v>1054</v>
      </c>
      <c r="AF75" s="27" t="str">
        <f>A530</f>
        <v>Б.ШК-4 Т 1/5</v>
      </c>
      <c r="AG75" s="27" t="str">
        <f>B530</f>
        <v>Топ, Дно, Горизонт</v>
      </c>
      <c r="AH75" s="27" t="str">
        <f>C530</f>
        <v xml:space="preserve">2332*410*1098 </v>
      </c>
      <c r="AI75" s="51">
        <v>1</v>
      </c>
      <c r="AJ75" s="55">
        <f>D530</f>
        <v>9765</v>
      </c>
      <c r="AL75" s="51" t="str">
        <f>A531</f>
        <v>Б.ШК-4 Т 2/5</v>
      </c>
      <c r="AM75" s="51" t="str">
        <f>B531</f>
        <v>Каркас</v>
      </c>
      <c r="AN75" s="51" t="str">
        <f>C531</f>
        <v xml:space="preserve">2332*410*1098 </v>
      </c>
      <c r="AO75" s="51">
        <v>1</v>
      </c>
      <c r="AP75" s="51">
        <f>D531</f>
        <v>5876</v>
      </c>
      <c r="AR75" s="51" t="str">
        <f>A532</f>
        <v>Б.ШК-4 Т 3/5</v>
      </c>
      <c r="AS75" s="51" t="str">
        <f>B532</f>
        <v>Задняя стенка</v>
      </c>
      <c r="AT75" s="51" t="str">
        <f>C532</f>
        <v xml:space="preserve">2332*410*1098 </v>
      </c>
      <c r="AU75" s="51">
        <v>1</v>
      </c>
      <c r="AV75" s="51">
        <f>D532</f>
        <v>2876</v>
      </c>
      <c r="AX75" s="51" t="str">
        <f>A533</f>
        <v>Б.ШК-4 Т 4/5</v>
      </c>
      <c r="AY75" s="54" t="str">
        <f>B533</f>
        <v>Двери</v>
      </c>
      <c r="BA75" s="55">
        <v>1</v>
      </c>
      <c r="BB75" s="51">
        <f>D533</f>
        <v>3290</v>
      </c>
      <c r="BC75" s="9"/>
      <c r="BD75" s="51" t="str">
        <f>A534</f>
        <v>Б.ШК-4 Т 5/5</v>
      </c>
      <c r="BE75" s="51" t="str">
        <f>B534</f>
        <v>Фурнитура</v>
      </c>
      <c r="BF75" s="51" t="str">
        <f>C534</f>
        <v xml:space="preserve">2332*410*1098 </v>
      </c>
      <c r="BG75" s="51">
        <v>1</v>
      </c>
      <c r="BH75" s="51">
        <f>D534</f>
        <v>10116</v>
      </c>
      <c r="BI75" s="104"/>
      <c r="BJ75" s="104"/>
      <c r="BK75" s="105"/>
      <c r="BL75" s="9"/>
    </row>
    <row r="76" spans="1:64" ht="20.25" customHeight="1" thickBot="1" x14ac:dyDescent="0.25">
      <c r="A76" s="143" t="s">
        <v>1442</v>
      </c>
      <c r="B76" s="141" t="s">
        <v>47</v>
      </c>
      <c r="C76" s="117" t="s">
        <v>68</v>
      </c>
      <c r="D76" s="145">
        <f>L76*K76+R76*Q76+X76*W76+AD76*AC76+AI76*AJ76+AO76*AP76+AU76*AV76+BA76*BB76+BG76*BH76</f>
        <v>52269</v>
      </c>
      <c r="E76" s="116">
        <f t="shared" si="8"/>
        <v>67949.7</v>
      </c>
      <c r="F76" s="96" t="s">
        <v>1443</v>
      </c>
      <c r="G76" s="96"/>
      <c r="H76" s="34" t="s">
        <v>206</v>
      </c>
      <c r="I76" s="119" t="s">
        <v>175</v>
      </c>
      <c r="J76" s="119" t="s">
        <v>183</v>
      </c>
      <c r="K76" s="119">
        <v>2</v>
      </c>
      <c r="L76" s="120">
        <f>D$214</f>
        <v>2741</v>
      </c>
      <c r="M76" s="102"/>
      <c r="N76" s="34" t="s">
        <v>553</v>
      </c>
      <c r="O76" s="119" t="s">
        <v>200</v>
      </c>
      <c r="P76" s="119" t="s">
        <v>79</v>
      </c>
      <c r="Q76" s="119">
        <v>1</v>
      </c>
      <c r="R76" s="120">
        <f>D174</f>
        <v>4668</v>
      </c>
      <c r="S76" s="5"/>
      <c r="T76" s="32" t="s">
        <v>702</v>
      </c>
      <c r="U76" s="119" t="s">
        <v>123</v>
      </c>
      <c r="V76" s="119" t="s">
        <v>89</v>
      </c>
      <c r="W76" s="119">
        <v>2</v>
      </c>
      <c r="X76" s="120">
        <f>D$194</f>
        <v>4044</v>
      </c>
      <c r="Y76" s="104"/>
      <c r="Z76" s="34" t="s">
        <v>277</v>
      </c>
      <c r="AA76" s="119" t="s">
        <v>237</v>
      </c>
      <c r="AB76" s="119"/>
      <c r="AC76" s="119">
        <v>2</v>
      </c>
      <c r="AD76" s="120">
        <f t="shared" si="5"/>
        <v>1054</v>
      </c>
      <c r="AF76" s="34" t="str">
        <f>A530</f>
        <v>Б.ШК-4 Т 1/5</v>
      </c>
      <c r="AG76" s="34" t="str">
        <f>B530</f>
        <v>Топ, Дно, Горизонт</v>
      </c>
      <c r="AH76" s="34" t="str">
        <f>C530</f>
        <v xml:space="preserve">2332*410*1098 </v>
      </c>
      <c r="AI76" s="51">
        <v>1</v>
      </c>
      <c r="AJ76" s="56">
        <f>D530</f>
        <v>9765</v>
      </c>
      <c r="AL76" s="51" t="str">
        <f>A531</f>
        <v>Б.ШК-4 Т 2/5</v>
      </c>
      <c r="AM76" s="51" t="str">
        <f>B531</f>
        <v>Каркас</v>
      </c>
      <c r="AN76" s="51" t="str">
        <f>C531</f>
        <v xml:space="preserve">2332*410*1098 </v>
      </c>
      <c r="AO76" s="51">
        <v>1</v>
      </c>
      <c r="AP76" s="51">
        <f>D531</f>
        <v>5876</v>
      </c>
      <c r="AR76" s="51" t="str">
        <f>A532</f>
        <v>Б.ШК-4 Т 3/5</v>
      </c>
      <c r="AS76" s="51" t="str">
        <f>B532</f>
        <v>Задняя стенка</v>
      </c>
      <c r="AT76" s="51" t="str">
        <f>C532</f>
        <v xml:space="preserve">2332*410*1098 </v>
      </c>
      <c r="AU76" s="51">
        <v>1</v>
      </c>
      <c r="AV76" s="51">
        <f>D532</f>
        <v>2876</v>
      </c>
      <c r="AX76" s="51" t="str">
        <f>A533</f>
        <v>Б.ШК-4 Т 4/5</v>
      </c>
      <c r="AY76" s="54" t="str">
        <f>B533</f>
        <v>Двери</v>
      </c>
      <c r="BA76" s="55">
        <v>1</v>
      </c>
      <c r="BB76" s="51">
        <f>D533</f>
        <v>3290</v>
      </c>
      <c r="BC76" s="9"/>
      <c r="BD76" s="51" t="str">
        <f>A534</f>
        <v>Б.ШК-4 Т 5/5</v>
      </c>
      <c r="BE76" s="51" t="str">
        <f>B534</f>
        <v>Фурнитура</v>
      </c>
      <c r="BF76" s="51" t="str">
        <f>C534</f>
        <v xml:space="preserve">2332*410*1098 </v>
      </c>
      <c r="BG76" s="51">
        <v>1</v>
      </c>
      <c r="BH76" s="51">
        <f>D534</f>
        <v>10116</v>
      </c>
      <c r="BI76" s="104"/>
      <c r="BJ76" s="104"/>
      <c r="BK76" s="105"/>
      <c r="BL76" s="9"/>
    </row>
    <row r="77" spans="1:64" ht="20.25" customHeight="1" thickBot="1" x14ac:dyDescent="0.25">
      <c r="A77" s="132" t="s">
        <v>877</v>
      </c>
      <c r="B77" s="136" t="s">
        <v>69</v>
      </c>
      <c r="C77" s="100" t="s">
        <v>71</v>
      </c>
      <c r="D77" s="145">
        <f t="shared" ref="D77:D86" si="9">L77*K77+R77*Q77+X77*W77+AD77*AC77+AJ77*AI77+AP77*AO77</f>
        <v>25886</v>
      </c>
      <c r="E77" s="95">
        <f t="shared" ref="E77:E86" si="10">D77*$E$2</f>
        <v>33651.800000000003</v>
      </c>
      <c r="F77" s="96" t="s">
        <v>1508</v>
      </c>
      <c r="G77" s="96"/>
      <c r="H77" s="148" t="s">
        <v>202</v>
      </c>
      <c r="I77" s="149" t="s">
        <v>175</v>
      </c>
      <c r="J77" s="100" t="s">
        <v>179</v>
      </c>
      <c r="K77" s="100">
        <v>1</v>
      </c>
      <c r="L77" s="101">
        <f>D$210</f>
        <v>2086</v>
      </c>
      <c r="M77" s="102"/>
      <c r="N77" s="22" t="s">
        <v>551</v>
      </c>
      <c r="O77" s="100" t="s">
        <v>198</v>
      </c>
      <c r="P77" s="100" t="s">
        <v>77</v>
      </c>
      <c r="Q77" s="100">
        <v>1</v>
      </c>
      <c r="R77" s="101">
        <f>D171</f>
        <v>2992</v>
      </c>
      <c r="S77" s="5"/>
      <c r="T77" s="57" t="str">
        <f>A188</f>
        <v>БПП.ОГ-72Л</v>
      </c>
      <c r="U77" s="100" t="str">
        <f>B188</f>
        <v>Опора Г-образная левая с креплением</v>
      </c>
      <c r="V77" s="100" t="s">
        <v>77</v>
      </c>
      <c r="W77" s="100">
        <v>1</v>
      </c>
      <c r="X77" s="101">
        <f>D188</f>
        <v>3209</v>
      </c>
      <c r="Y77" s="104"/>
      <c r="Z77" s="22" t="s">
        <v>752</v>
      </c>
      <c r="AA77" s="146" t="s">
        <v>119</v>
      </c>
      <c r="AB77" s="100" t="s">
        <v>85</v>
      </c>
      <c r="AC77" s="100">
        <v>1</v>
      </c>
      <c r="AD77" s="101">
        <f>D$190</f>
        <v>3115</v>
      </c>
      <c r="AF77" s="22" t="s">
        <v>248</v>
      </c>
      <c r="AG77" s="100" t="s">
        <v>34</v>
      </c>
      <c r="AH77" s="100" t="s">
        <v>35</v>
      </c>
      <c r="AI77" s="124">
        <v>1</v>
      </c>
      <c r="AJ77" s="101">
        <f t="shared" ref="AJ77:AJ86" si="11">D$42</f>
        <v>14484</v>
      </c>
      <c r="AL77" s="9"/>
      <c r="AM77" s="104"/>
      <c r="AN77" s="104"/>
      <c r="AO77" s="104"/>
      <c r="AP77" s="104"/>
      <c r="BA77" s="96"/>
      <c r="BB77" s="9"/>
      <c r="BC77" s="9"/>
      <c r="BE77" s="9"/>
      <c r="BF77" s="104"/>
      <c r="BG77" s="104"/>
      <c r="BH77" s="104"/>
      <c r="BI77" s="104"/>
      <c r="BJ77" s="104"/>
      <c r="BK77" s="105"/>
      <c r="BL77" s="9"/>
    </row>
    <row r="78" spans="1:64" ht="20.25" customHeight="1" x14ac:dyDescent="0.2">
      <c r="A78" s="132" t="s">
        <v>1078</v>
      </c>
      <c r="B78" s="137" t="s">
        <v>70</v>
      </c>
      <c r="C78" s="2" t="s">
        <v>71</v>
      </c>
      <c r="D78" s="51">
        <f t="shared" si="9"/>
        <v>25886</v>
      </c>
      <c r="E78" s="110">
        <f t="shared" si="10"/>
        <v>33651.800000000003</v>
      </c>
      <c r="F78" s="96" t="s">
        <v>1079</v>
      </c>
      <c r="G78" s="96"/>
      <c r="H78" s="150" t="s">
        <v>202</v>
      </c>
      <c r="I78" s="151" t="s">
        <v>175</v>
      </c>
      <c r="J78" s="2" t="s">
        <v>179</v>
      </c>
      <c r="K78" s="2">
        <v>1</v>
      </c>
      <c r="L78" s="111">
        <f>D$210</f>
        <v>2086</v>
      </c>
      <c r="M78" s="102"/>
      <c r="N78" s="27" t="s">
        <v>551</v>
      </c>
      <c r="O78" s="2" t="s">
        <v>198</v>
      </c>
      <c r="P78" s="2" t="s">
        <v>77</v>
      </c>
      <c r="Q78" s="2">
        <v>1</v>
      </c>
      <c r="R78" s="111">
        <f>D171</f>
        <v>2992</v>
      </c>
      <c r="S78" s="5"/>
      <c r="T78" s="27" t="str">
        <f>A189</f>
        <v>БПП.ОГ-72Пр</v>
      </c>
      <c r="U78" s="2" t="s">
        <v>84</v>
      </c>
      <c r="V78" s="2" t="s">
        <v>77</v>
      </c>
      <c r="W78" s="2">
        <v>1</v>
      </c>
      <c r="X78" s="111">
        <f>D189</f>
        <v>3209</v>
      </c>
      <c r="Y78" s="104"/>
      <c r="Z78" s="27" t="s">
        <v>752</v>
      </c>
      <c r="AA78" s="152" t="s">
        <v>119</v>
      </c>
      <c r="AB78" s="2" t="s">
        <v>85</v>
      </c>
      <c r="AC78" s="2">
        <v>1</v>
      </c>
      <c r="AD78" s="111">
        <f>D$190</f>
        <v>3115</v>
      </c>
      <c r="AF78" s="27" t="s">
        <v>248</v>
      </c>
      <c r="AG78" s="2" t="s">
        <v>34</v>
      </c>
      <c r="AH78" s="2" t="s">
        <v>35</v>
      </c>
      <c r="AI78" s="2">
        <v>1</v>
      </c>
      <c r="AJ78" s="111">
        <f t="shared" si="11"/>
        <v>14484</v>
      </c>
      <c r="AL78" s="9"/>
      <c r="AM78" s="104"/>
      <c r="AN78" s="104"/>
      <c r="AO78" s="104"/>
      <c r="AP78" s="104"/>
      <c r="BA78" s="96"/>
      <c r="BB78" s="9"/>
      <c r="BC78" s="9"/>
      <c r="BE78" s="9"/>
      <c r="BF78" s="104"/>
      <c r="BG78" s="104"/>
      <c r="BH78" s="104"/>
      <c r="BI78" s="104"/>
      <c r="BJ78" s="104"/>
      <c r="BK78" s="105"/>
      <c r="BL78" s="9"/>
    </row>
    <row r="79" spans="1:64" ht="20.25" customHeight="1" x14ac:dyDescent="0.2">
      <c r="A79" s="128" t="s">
        <v>1080</v>
      </c>
      <c r="B79" s="137" t="s">
        <v>69</v>
      </c>
      <c r="C79" s="2" t="s">
        <v>72</v>
      </c>
      <c r="D79" s="51">
        <f t="shared" si="9"/>
        <v>26412</v>
      </c>
      <c r="E79" s="110">
        <f t="shared" si="10"/>
        <v>34335.599999999999</v>
      </c>
      <c r="F79" s="96" t="s">
        <v>1081</v>
      </c>
      <c r="G79" s="96"/>
      <c r="H79" s="150" t="s">
        <v>203</v>
      </c>
      <c r="I79" s="151" t="s">
        <v>175</v>
      </c>
      <c r="J79" s="2" t="s">
        <v>180</v>
      </c>
      <c r="K79" s="2">
        <v>1</v>
      </c>
      <c r="L79" s="111">
        <f>D$211</f>
        <v>2302</v>
      </c>
      <c r="M79" s="102"/>
      <c r="N79" s="27" t="s">
        <v>551</v>
      </c>
      <c r="O79" s="2" t="s">
        <v>198</v>
      </c>
      <c r="P79" s="2" t="s">
        <v>77</v>
      </c>
      <c r="Q79" s="2">
        <v>1</v>
      </c>
      <c r="R79" s="111">
        <f>D171</f>
        <v>2992</v>
      </c>
      <c r="S79" s="5"/>
      <c r="T79" s="58" t="str">
        <f>A188</f>
        <v>БПП.ОГ-72Л</v>
      </c>
      <c r="U79" s="2" t="s">
        <v>83</v>
      </c>
      <c r="V79" s="2" t="s">
        <v>77</v>
      </c>
      <c r="W79" s="2">
        <v>1</v>
      </c>
      <c r="X79" s="111">
        <f>D188</f>
        <v>3209</v>
      </c>
      <c r="Y79" s="104"/>
      <c r="Z79" s="27" t="s">
        <v>739</v>
      </c>
      <c r="AA79" s="2" t="s">
        <v>120</v>
      </c>
      <c r="AB79" s="2" t="s">
        <v>86</v>
      </c>
      <c r="AC79" s="2">
        <v>1</v>
      </c>
      <c r="AD79" s="111">
        <f>D$191</f>
        <v>3425</v>
      </c>
      <c r="AF79" s="27" t="s">
        <v>248</v>
      </c>
      <c r="AG79" s="2" t="s">
        <v>34</v>
      </c>
      <c r="AH79" s="2" t="s">
        <v>35</v>
      </c>
      <c r="AI79" s="2">
        <v>1</v>
      </c>
      <c r="AJ79" s="111">
        <f t="shared" si="11"/>
        <v>14484</v>
      </c>
      <c r="AL79" s="9"/>
      <c r="AM79" s="104"/>
      <c r="AN79" s="104"/>
      <c r="AO79" s="104"/>
      <c r="AP79" s="104"/>
      <c r="BA79" s="96"/>
      <c r="BB79" s="9"/>
      <c r="BC79" s="9"/>
      <c r="BE79" s="9"/>
      <c r="BF79" s="104"/>
      <c r="BG79" s="104"/>
      <c r="BH79" s="104"/>
      <c r="BI79" s="104"/>
      <c r="BJ79" s="104"/>
      <c r="BK79" s="105"/>
      <c r="BL79" s="9"/>
    </row>
    <row r="80" spans="1:64" ht="20.25" customHeight="1" x14ac:dyDescent="0.2">
      <c r="A80" s="128" t="s">
        <v>1082</v>
      </c>
      <c r="B80" s="137" t="s">
        <v>70</v>
      </c>
      <c r="C80" s="2" t="s">
        <v>72</v>
      </c>
      <c r="D80" s="51">
        <f t="shared" si="9"/>
        <v>26412</v>
      </c>
      <c r="E80" s="110">
        <f t="shared" si="10"/>
        <v>34335.599999999999</v>
      </c>
      <c r="F80" s="96" t="s">
        <v>1083</v>
      </c>
      <c r="G80" s="96"/>
      <c r="H80" s="150" t="s">
        <v>203</v>
      </c>
      <c r="I80" s="151" t="s">
        <v>175</v>
      </c>
      <c r="J80" s="2" t="s">
        <v>180</v>
      </c>
      <c r="K80" s="2">
        <v>1</v>
      </c>
      <c r="L80" s="111">
        <f>D$211</f>
        <v>2302</v>
      </c>
      <c r="M80" s="102"/>
      <c r="N80" s="27" t="s">
        <v>551</v>
      </c>
      <c r="O80" s="2" t="s">
        <v>198</v>
      </c>
      <c r="P80" s="2" t="s">
        <v>77</v>
      </c>
      <c r="Q80" s="2">
        <v>1</v>
      </c>
      <c r="R80" s="111">
        <f>D171</f>
        <v>2992</v>
      </c>
      <c r="S80" s="5"/>
      <c r="T80" s="58" t="str">
        <f>A189</f>
        <v>БПП.ОГ-72Пр</v>
      </c>
      <c r="U80" s="2" t="s">
        <v>84</v>
      </c>
      <c r="V80" s="2" t="s">
        <v>77</v>
      </c>
      <c r="W80" s="2">
        <v>1</v>
      </c>
      <c r="X80" s="111">
        <f>D189</f>
        <v>3209</v>
      </c>
      <c r="Y80" s="104"/>
      <c r="Z80" s="27" t="s">
        <v>739</v>
      </c>
      <c r="AA80" s="2" t="s">
        <v>120</v>
      </c>
      <c r="AB80" s="2" t="s">
        <v>86</v>
      </c>
      <c r="AC80" s="2">
        <v>1</v>
      </c>
      <c r="AD80" s="111">
        <f>D$191</f>
        <v>3425</v>
      </c>
      <c r="AF80" s="27" t="s">
        <v>248</v>
      </c>
      <c r="AG80" s="2" t="s">
        <v>34</v>
      </c>
      <c r="AH80" s="2" t="s">
        <v>35</v>
      </c>
      <c r="AI80" s="2">
        <v>1</v>
      </c>
      <c r="AJ80" s="111">
        <f t="shared" si="11"/>
        <v>14484</v>
      </c>
      <c r="AL80" s="9"/>
      <c r="AM80" s="104"/>
      <c r="AN80" s="104"/>
      <c r="AO80" s="104"/>
      <c r="AP80" s="104"/>
      <c r="BA80" s="96"/>
      <c r="BB80" s="9"/>
      <c r="BC80" s="9"/>
      <c r="BE80" s="9"/>
      <c r="BF80" s="104"/>
      <c r="BG80" s="104"/>
      <c r="BH80" s="104"/>
      <c r="BI80" s="104"/>
      <c r="BJ80" s="104"/>
      <c r="BK80" s="105"/>
      <c r="BL80" s="9"/>
    </row>
    <row r="81" spans="1:64" ht="20.25" customHeight="1" x14ac:dyDescent="0.2">
      <c r="A81" s="128" t="s">
        <v>1007</v>
      </c>
      <c r="B81" s="137" t="s">
        <v>69</v>
      </c>
      <c r="C81" s="2" t="s">
        <v>73</v>
      </c>
      <c r="D81" s="51">
        <f t="shared" si="9"/>
        <v>26830</v>
      </c>
      <c r="E81" s="110">
        <f t="shared" si="10"/>
        <v>34879</v>
      </c>
      <c r="F81" s="96" t="s">
        <v>1008</v>
      </c>
      <c r="G81" s="96"/>
      <c r="H81" s="150" t="s">
        <v>204</v>
      </c>
      <c r="I81" s="151" t="s">
        <v>175</v>
      </c>
      <c r="J81" s="2" t="s">
        <v>181</v>
      </c>
      <c r="K81" s="2">
        <v>1</v>
      </c>
      <c r="L81" s="111">
        <f>D$212</f>
        <v>2410</v>
      </c>
      <c r="M81" s="102"/>
      <c r="N81" s="27" t="s">
        <v>551</v>
      </c>
      <c r="O81" s="2" t="s">
        <v>198</v>
      </c>
      <c r="P81" s="2" t="s">
        <v>77</v>
      </c>
      <c r="Q81" s="2">
        <v>1</v>
      </c>
      <c r="R81" s="111">
        <f>D171</f>
        <v>2992</v>
      </c>
      <c r="S81" s="5"/>
      <c r="T81" s="58" t="str">
        <f>A188</f>
        <v>БПП.ОГ-72Л</v>
      </c>
      <c r="U81" s="2" t="s">
        <v>83</v>
      </c>
      <c r="V81" s="2" t="s">
        <v>77</v>
      </c>
      <c r="W81" s="2">
        <v>1</v>
      </c>
      <c r="X81" s="111">
        <f>D188</f>
        <v>3209</v>
      </c>
      <c r="Y81" s="104"/>
      <c r="Z81" s="27" t="s">
        <v>753</v>
      </c>
      <c r="AA81" s="2" t="s">
        <v>121</v>
      </c>
      <c r="AB81" s="2" t="s">
        <v>87</v>
      </c>
      <c r="AC81" s="2">
        <v>1</v>
      </c>
      <c r="AD81" s="111">
        <f>D$192</f>
        <v>3735</v>
      </c>
      <c r="AF81" s="27" t="s">
        <v>248</v>
      </c>
      <c r="AG81" s="2" t="s">
        <v>34</v>
      </c>
      <c r="AH81" s="2" t="s">
        <v>35</v>
      </c>
      <c r="AI81" s="2">
        <v>1</v>
      </c>
      <c r="AJ81" s="111">
        <f t="shared" si="11"/>
        <v>14484</v>
      </c>
      <c r="AL81" s="9"/>
      <c r="AM81" s="104"/>
      <c r="AN81" s="104"/>
      <c r="AO81" s="104"/>
      <c r="AP81" s="104"/>
      <c r="BA81" s="96"/>
      <c r="BB81" s="9"/>
      <c r="BC81" s="9"/>
      <c r="BE81" s="9"/>
      <c r="BF81" s="104"/>
      <c r="BG81" s="104"/>
      <c r="BH81" s="104"/>
      <c r="BI81" s="104"/>
      <c r="BJ81" s="104"/>
      <c r="BK81" s="105"/>
      <c r="BL81" s="9"/>
    </row>
    <row r="82" spans="1:64" ht="20.25" customHeight="1" x14ac:dyDescent="0.2">
      <c r="A82" s="128" t="s">
        <v>1084</v>
      </c>
      <c r="B82" s="137" t="s">
        <v>70</v>
      </c>
      <c r="C82" s="2" t="s">
        <v>73</v>
      </c>
      <c r="D82" s="51">
        <f t="shared" si="9"/>
        <v>26830</v>
      </c>
      <c r="E82" s="110">
        <f t="shared" si="10"/>
        <v>34879</v>
      </c>
      <c r="F82" s="96" t="s">
        <v>1085</v>
      </c>
      <c r="G82" s="96"/>
      <c r="H82" s="150" t="s">
        <v>204</v>
      </c>
      <c r="I82" s="151" t="s">
        <v>175</v>
      </c>
      <c r="J82" s="2" t="s">
        <v>181</v>
      </c>
      <c r="K82" s="2">
        <v>1</v>
      </c>
      <c r="L82" s="111">
        <f>D$212</f>
        <v>2410</v>
      </c>
      <c r="M82" s="102"/>
      <c r="N82" s="27" t="s">
        <v>551</v>
      </c>
      <c r="O82" s="2" t="s">
        <v>198</v>
      </c>
      <c r="P82" s="2" t="s">
        <v>77</v>
      </c>
      <c r="Q82" s="2">
        <v>1</v>
      </c>
      <c r="R82" s="111">
        <f>D171</f>
        <v>2992</v>
      </c>
      <c r="S82" s="5"/>
      <c r="T82" s="58" t="str">
        <f>A189</f>
        <v>БПП.ОГ-72Пр</v>
      </c>
      <c r="U82" s="2" t="s">
        <v>84</v>
      </c>
      <c r="V82" s="2" t="s">
        <v>77</v>
      </c>
      <c r="W82" s="2">
        <v>1</v>
      </c>
      <c r="X82" s="111">
        <f>D189</f>
        <v>3209</v>
      </c>
      <c r="Y82" s="104"/>
      <c r="Z82" s="27" t="s">
        <v>753</v>
      </c>
      <c r="AA82" s="2" t="s">
        <v>121</v>
      </c>
      <c r="AB82" s="2" t="s">
        <v>87</v>
      </c>
      <c r="AC82" s="2">
        <v>1</v>
      </c>
      <c r="AD82" s="111">
        <f>D$192</f>
        <v>3735</v>
      </c>
      <c r="AF82" s="27" t="s">
        <v>248</v>
      </c>
      <c r="AG82" s="2" t="s">
        <v>34</v>
      </c>
      <c r="AH82" s="2" t="s">
        <v>35</v>
      </c>
      <c r="AI82" s="2">
        <v>1</v>
      </c>
      <c r="AJ82" s="111">
        <f t="shared" si="11"/>
        <v>14484</v>
      </c>
      <c r="AL82" s="9"/>
      <c r="AM82" s="104"/>
      <c r="AN82" s="104"/>
      <c r="AO82" s="104"/>
      <c r="AP82" s="104"/>
      <c r="BA82" s="96"/>
      <c r="BB82" s="9"/>
      <c r="BC82" s="9"/>
      <c r="BE82" s="9"/>
      <c r="BF82" s="104"/>
      <c r="BG82" s="104"/>
      <c r="BH82" s="104"/>
      <c r="BI82" s="104"/>
      <c r="BJ82" s="104"/>
      <c r="BK82" s="105"/>
      <c r="BL82" s="9"/>
    </row>
    <row r="83" spans="1:64" ht="20.25" customHeight="1" x14ac:dyDescent="0.2">
      <c r="A83" s="128" t="s">
        <v>1086</v>
      </c>
      <c r="B83" s="137" t="s">
        <v>69</v>
      </c>
      <c r="C83" s="2" t="s">
        <v>74</v>
      </c>
      <c r="D83" s="51">
        <f t="shared" si="9"/>
        <v>26939</v>
      </c>
      <c r="E83" s="110">
        <f t="shared" si="10"/>
        <v>35020.700000000004</v>
      </c>
      <c r="F83" s="96" t="s">
        <v>1087</v>
      </c>
      <c r="G83" s="96"/>
      <c r="H83" s="150" t="s">
        <v>205</v>
      </c>
      <c r="I83" s="151" t="s">
        <v>175</v>
      </c>
      <c r="J83" s="2" t="s">
        <v>182</v>
      </c>
      <c r="K83" s="2">
        <v>1</v>
      </c>
      <c r="L83" s="111">
        <f>D$213</f>
        <v>2519</v>
      </c>
      <c r="M83" s="102"/>
      <c r="N83" s="27" t="s">
        <v>551</v>
      </c>
      <c r="O83" s="2" t="s">
        <v>198</v>
      </c>
      <c r="P83" s="2" t="s">
        <v>77</v>
      </c>
      <c r="Q83" s="2">
        <v>1</v>
      </c>
      <c r="R83" s="111">
        <f>D171</f>
        <v>2992</v>
      </c>
      <c r="S83" s="5"/>
      <c r="T83" s="58" t="str">
        <f>A188</f>
        <v>БПП.ОГ-72Л</v>
      </c>
      <c r="U83" s="2" t="s">
        <v>83</v>
      </c>
      <c r="V83" s="2" t="s">
        <v>77</v>
      </c>
      <c r="W83" s="2">
        <v>1</v>
      </c>
      <c r="X83" s="111">
        <f>D188</f>
        <v>3209</v>
      </c>
      <c r="Y83" s="104"/>
      <c r="Z83" s="27" t="s">
        <v>701</v>
      </c>
      <c r="AA83" s="2" t="s">
        <v>122</v>
      </c>
      <c r="AB83" s="2" t="s">
        <v>88</v>
      </c>
      <c r="AC83" s="2">
        <v>1</v>
      </c>
      <c r="AD83" s="111">
        <f>D$193</f>
        <v>3735</v>
      </c>
      <c r="AF83" s="27" t="s">
        <v>248</v>
      </c>
      <c r="AG83" s="2" t="s">
        <v>34</v>
      </c>
      <c r="AH83" s="2" t="s">
        <v>35</v>
      </c>
      <c r="AI83" s="2">
        <v>1</v>
      </c>
      <c r="AJ83" s="111">
        <f t="shared" si="11"/>
        <v>14484</v>
      </c>
      <c r="AL83" s="9"/>
      <c r="AM83" s="104"/>
      <c r="AN83" s="104"/>
      <c r="AO83" s="104"/>
      <c r="AP83" s="104"/>
      <c r="BA83" s="96"/>
      <c r="BB83" s="9"/>
      <c r="BC83" s="9"/>
      <c r="BE83" s="9"/>
      <c r="BF83" s="104"/>
      <c r="BG83" s="104"/>
      <c r="BH83" s="104"/>
      <c r="BI83" s="104"/>
      <c r="BJ83" s="104"/>
      <c r="BK83" s="105"/>
      <c r="BL83" s="9"/>
    </row>
    <row r="84" spans="1:64" ht="20.25" customHeight="1" x14ac:dyDescent="0.2">
      <c r="A84" s="128" t="s">
        <v>1088</v>
      </c>
      <c r="B84" s="137" t="s">
        <v>70</v>
      </c>
      <c r="C84" s="2" t="s">
        <v>74</v>
      </c>
      <c r="D84" s="51">
        <f t="shared" si="9"/>
        <v>26939</v>
      </c>
      <c r="E84" s="110">
        <f t="shared" si="10"/>
        <v>35020.700000000004</v>
      </c>
      <c r="F84" s="96" t="s">
        <v>1089</v>
      </c>
      <c r="G84" s="96"/>
      <c r="H84" s="150" t="s">
        <v>205</v>
      </c>
      <c r="I84" s="151" t="s">
        <v>175</v>
      </c>
      <c r="J84" s="2" t="s">
        <v>182</v>
      </c>
      <c r="K84" s="2">
        <v>1</v>
      </c>
      <c r="L84" s="111">
        <f>D$213</f>
        <v>2519</v>
      </c>
      <c r="M84" s="102"/>
      <c r="N84" s="27" t="s">
        <v>551</v>
      </c>
      <c r="O84" s="2" t="s">
        <v>198</v>
      </c>
      <c r="P84" s="2" t="s">
        <v>77</v>
      </c>
      <c r="Q84" s="2">
        <v>1</v>
      </c>
      <c r="R84" s="111">
        <f>D171</f>
        <v>2992</v>
      </c>
      <c r="S84" s="5"/>
      <c r="T84" s="58" t="str">
        <f>A189</f>
        <v>БПП.ОГ-72Пр</v>
      </c>
      <c r="U84" s="2" t="s">
        <v>84</v>
      </c>
      <c r="V84" s="2" t="s">
        <v>77</v>
      </c>
      <c r="W84" s="2">
        <v>1</v>
      </c>
      <c r="X84" s="111">
        <f>D189</f>
        <v>3209</v>
      </c>
      <c r="Y84" s="104"/>
      <c r="Z84" s="27" t="s">
        <v>701</v>
      </c>
      <c r="AA84" s="2" t="s">
        <v>122</v>
      </c>
      <c r="AB84" s="2" t="s">
        <v>88</v>
      </c>
      <c r="AC84" s="2">
        <v>1</v>
      </c>
      <c r="AD84" s="111">
        <f>D$193</f>
        <v>3735</v>
      </c>
      <c r="AF84" s="27" t="s">
        <v>248</v>
      </c>
      <c r="AG84" s="2" t="s">
        <v>34</v>
      </c>
      <c r="AH84" s="2" t="s">
        <v>35</v>
      </c>
      <c r="AI84" s="2">
        <v>1</v>
      </c>
      <c r="AJ84" s="111">
        <f t="shared" si="11"/>
        <v>14484</v>
      </c>
      <c r="AL84" s="9"/>
      <c r="AM84" s="104"/>
      <c r="AN84" s="104"/>
      <c r="AO84" s="104"/>
      <c r="AP84" s="104"/>
      <c r="BA84" s="96"/>
      <c r="BB84" s="9"/>
      <c r="BC84" s="9"/>
      <c r="BE84" s="9"/>
      <c r="BF84" s="104"/>
      <c r="BG84" s="104"/>
      <c r="BH84" s="104"/>
      <c r="BI84" s="104"/>
      <c r="BJ84" s="104"/>
      <c r="BK84" s="105"/>
      <c r="BL84" s="9"/>
    </row>
    <row r="85" spans="1:64" ht="20.25" customHeight="1" x14ac:dyDescent="0.2">
      <c r="A85" s="128" t="s">
        <v>1090</v>
      </c>
      <c r="B85" s="137" t="s">
        <v>69</v>
      </c>
      <c r="C85" s="2" t="s">
        <v>75</v>
      </c>
      <c r="D85" s="51">
        <f t="shared" si="9"/>
        <v>27470</v>
      </c>
      <c r="E85" s="110">
        <f t="shared" si="10"/>
        <v>35711</v>
      </c>
      <c r="F85" s="96" t="s">
        <v>1091</v>
      </c>
      <c r="G85" s="96"/>
      <c r="H85" s="150" t="s">
        <v>206</v>
      </c>
      <c r="I85" s="151" t="s">
        <v>175</v>
      </c>
      <c r="J85" s="2" t="s">
        <v>183</v>
      </c>
      <c r="K85" s="2">
        <v>1</v>
      </c>
      <c r="L85" s="111">
        <f>D$214</f>
        <v>2741</v>
      </c>
      <c r="M85" s="102"/>
      <c r="N85" s="27" t="s">
        <v>551</v>
      </c>
      <c r="O85" s="2" t="s">
        <v>198</v>
      </c>
      <c r="P85" s="2" t="s">
        <v>77</v>
      </c>
      <c r="Q85" s="2">
        <v>1</v>
      </c>
      <c r="R85" s="111">
        <f>D171</f>
        <v>2992</v>
      </c>
      <c r="S85" s="5"/>
      <c r="T85" s="58" t="str">
        <f>A188</f>
        <v>БПП.ОГ-72Л</v>
      </c>
      <c r="U85" s="2" t="s">
        <v>83</v>
      </c>
      <c r="V85" s="2" t="s">
        <v>77</v>
      </c>
      <c r="W85" s="2">
        <v>1</v>
      </c>
      <c r="X85" s="111">
        <f>D188</f>
        <v>3209</v>
      </c>
      <c r="Y85" s="104"/>
      <c r="Z85" s="27" t="s">
        <v>702</v>
      </c>
      <c r="AA85" s="2" t="s">
        <v>123</v>
      </c>
      <c r="AB85" s="2" t="s">
        <v>89</v>
      </c>
      <c r="AC85" s="2">
        <v>1</v>
      </c>
      <c r="AD85" s="111">
        <f>D$194</f>
        <v>4044</v>
      </c>
      <c r="AF85" s="27" t="s">
        <v>248</v>
      </c>
      <c r="AG85" s="2" t="s">
        <v>34</v>
      </c>
      <c r="AH85" s="2" t="s">
        <v>35</v>
      </c>
      <c r="AI85" s="2">
        <v>1</v>
      </c>
      <c r="AJ85" s="111">
        <f t="shared" si="11"/>
        <v>14484</v>
      </c>
      <c r="AL85" s="9"/>
      <c r="AM85" s="104"/>
      <c r="AN85" s="104"/>
      <c r="AO85" s="104"/>
      <c r="AP85" s="104"/>
      <c r="BA85" s="96"/>
      <c r="BB85" s="9"/>
      <c r="BC85" s="9"/>
      <c r="BE85" s="9"/>
      <c r="BF85" s="104"/>
      <c r="BG85" s="104"/>
      <c r="BH85" s="104"/>
      <c r="BI85" s="104"/>
      <c r="BJ85" s="104"/>
      <c r="BK85" s="105"/>
      <c r="BL85" s="9"/>
    </row>
    <row r="86" spans="1:64" ht="20.25" customHeight="1" thickBot="1" x14ac:dyDescent="0.25">
      <c r="A86" s="128" t="s">
        <v>1092</v>
      </c>
      <c r="B86" s="147" t="s">
        <v>70</v>
      </c>
      <c r="C86" s="117" t="s">
        <v>75</v>
      </c>
      <c r="D86" s="144">
        <f t="shared" si="9"/>
        <v>27470</v>
      </c>
      <c r="E86" s="116">
        <f t="shared" si="10"/>
        <v>35711</v>
      </c>
      <c r="F86" s="96" t="s">
        <v>1093</v>
      </c>
      <c r="G86" s="96"/>
      <c r="H86" s="32" t="s">
        <v>206</v>
      </c>
      <c r="I86" s="117" t="s">
        <v>175</v>
      </c>
      <c r="J86" s="117" t="s">
        <v>183</v>
      </c>
      <c r="K86" s="117">
        <v>1</v>
      </c>
      <c r="L86" s="118">
        <f>D$214</f>
        <v>2741</v>
      </c>
      <c r="M86" s="102"/>
      <c r="N86" s="32" t="s">
        <v>551</v>
      </c>
      <c r="O86" s="117" t="s">
        <v>198</v>
      </c>
      <c r="P86" s="117" t="s">
        <v>77</v>
      </c>
      <c r="Q86" s="117">
        <v>1</v>
      </c>
      <c r="R86" s="118">
        <f>D171</f>
        <v>2992</v>
      </c>
      <c r="S86" s="5"/>
      <c r="T86" s="59" t="str">
        <f>A189</f>
        <v>БПП.ОГ-72Пр</v>
      </c>
      <c r="U86" s="117" t="s">
        <v>84</v>
      </c>
      <c r="V86" s="117" t="s">
        <v>77</v>
      </c>
      <c r="W86" s="117">
        <v>1</v>
      </c>
      <c r="X86" s="118">
        <f>D189</f>
        <v>3209</v>
      </c>
      <c r="Y86" s="104"/>
      <c r="Z86" s="34" t="s">
        <v>702</v>
      </c>
      <c r="AA86" s="119" t="s">
        <v>123</v>
      </c>
      <c r="AB86" s="119" t="s">
        <v>89</v>
      </c>
      <c r="AC86" s="119">
        <v>1</v>
      </c>
      <c r="AD86" s="120">
        <f>D$194</f>
        <v>4044</v>
      </c>
      <c r="AF86" s="32" t="s">
        <v>248</v>
      </c>
      <c r="AG86" s="117" t="s">
        <v>34</v>
      </c>
      <c r="AH86" s="117" t="s">
        <v>35</v>
      </c>
      <c r="AI86" s="117">
        <v>1</v>
      </c>
      <c r="AJ86" s="118">
        <f t="shared" si="11"/>
        <v>14484</v>
      </c>
      <c r="AL86" s="9"/>
      <c r="AM86" s="104"/>
      <c r="AN86" s="104"/>
      <c r="AO86" s="104"/>
      <c r="AP86" s="104"/>
      <c r="BA86" s="96"/>
      <c r="BB86" s="9"/>
      <c r="BC86" s="9"/>
      <c r="BE86" s="9"/>
      <c r="BF86" s="104"/>
      <c r="BG86" s="104"/>
      <c r="BH86" s="104"/>
      <c r="BI86" s="104"/>
      <c r="BJ86" s="104"/>
      <c r="BK86" s="105"/>
      <c r="BL86" s="9"/>
    </row>
    <row r="87" spans="1:64" ht="20.25" customHeight="1" x14ac:dyDescent="0.2">
      <c r="A87" s="91" t="s">
        <v>388</v>
      </c>
      <c r="B87" s="103" t="s">
        <v>147</v>
      </c>
      <c r="C87" s="99" t="s">
        <v>148</v>
      </c>
      <c r="D87" s="145">
        <f t="shared" si="7"/>
        <v>19902</v>
      </c>
      <c r="E87" s="95">
        <f t="shared" si="8"/>
        <v>25872.600000000002</v>
      </c>
      <c r="F87" s="96" t="s">
        <v>1035</v>
      </c>
      <c r="G87" s="96"/>
      <c r="H87" s="22" t="s">
        <v>202</v>
      </c>
      <c r="I87" s="100" t="s">
        <v>175</v>
      </c>
      <c r="J87" s="100" t="s">
        <v>179</v>
      </c>
      <c r="K87" s="100">
        <v>2</v>
      </c>
      <c r="L87" s="101">
        <f>D$210</f>
        <v>2086</v>
      </c>
      <c r="M87" s="102"/>
      <c r="N87" s="57" t="str">
        <f>$A$177</f>
        <v>БПП.ОСЗ-72К</v>
      </c>
      <c r="O87" s="57" t="str">
        <f>$B$177</f>
        <v>Комплект опор стола П-образных завершающих 720мм</v>
      </c>
      <c r="P87" s="57" t="str">
        <f>$C$177</f>
        <v>720*60*713</v>
      </c>
      <c r="Q87" s="57">
        <v>1</v>
      </c>
      <c r="R87" s="57">
        <f>$D$177</f>
        <v>5980</v>
      </c>
      <c r="S87" s="5"/>
      <c r="T87" s="38" t="s">
        <v>554</v>
      </c>
      <c r="U87" s="124" t="s">
        <v>80</v>
      </c>
      <c r="V87" s="124" t="s">
        <v>77</v>
      </c>
      <c r="W87" s="124">
        <v>1</v>
      </c>
      <c r="X87" s="125">
        <f>D182</f>
        <v>3520</v>
      </c>
      <c r="Y87" s="104"/>
      <c r="Z87" s="22" t="s">
        <v>271</v>
      </c>
      <c r="AA87" s="100" t="s">
        <v>119</v>
      </c>
      <c r="AB87" s="100" t="s">
        <v>85</v>
      </c>
      <c r="AC87" s="100">
        <v>2</v>
      </c>
      <c r="AD87" s="101">
        <f>D$190</f>
        <v>3115</v>
      </c>
      <c r="AF87" s="9"/>
      <c r="AG87" s="104"/>
      <c r="AH87" s="104"/>
      <c r="AI87" s="104"/>
      <c r="AJ87" s="104"/>
      <c r="AL87" s="9"/>
      <c r="AM87" s="104"/>
      <c r="AN87" s="104"/>
      <c r="AO87" s="104"/>
      <c r="AP87" s="104"/>
      <c r="BA87" s="96"/>
      <c r="BB87" s="9"/>
      <c r="BC87" s="9"/>
      <c r="BE87" s="9"/>
      <c r="BF87" s="104"/>
      <c r="BG87" s="104"/>
      <c r="BH87" s="104"/>
      <c r="BI87" s="104"/>
      <c r="BJ87" s="104"/>
      <c r="BK87" s="105"/>
      <c r="BL87" s="9"/>
    </row>
    <row r="88" spans="1:64" ht="20.25" customHeight="1" x14ac:dyDescent="0.2">
      <c r="A88" s="106" t="s">
        <v>389</v>
      </c>
      <c r="B88" s="153" t="s">
        <v>147</v>
      </c>
      <c r="C88" s="154" t="s">
        <v>149</v>
      </c>
      <c r="D88" s="51">
        <f t="shared" si="7"/>
        <v>20954</v>
      </c>
      <c r="E88" s="110">
        <f t="shared" si="8"/>
        <v>27240.2</v>
      </c>
      <c r="F88" s="96" t="s">
        <v>1036</v>
      </c>
      <c r="G88" s="96"/>
      <c r="H88" s="27" t="s">
        <v>203</v>
      </c>
      <c r="I88" s="2" t="s">
        <v>175</v>
      </c>
      <c r="J88" s="2" t="s">
        <v>180</v>
      </c>
      <c r="K88" s="2">
        <v>2</v>
      </c>
      <c r="L88" s="111">
        <f>D$211</f>
        <v>2302</v>
      </c>
      <c r="M88" s="102"/>
      <c r="N88" s="27" t="str">
        <f t="shared" ref="N88:N96" si="12">$A$177</f>
        <v>БПП.ОСЗ-72К</v>
      </c>
      <c r="O88" s="2" t="str">
        <f t="shared" ref="O88:O96" si="13">$B$177</f>
        <v>Комплект опор стола П-образных завершающих 720мм</v>
      </c>
      <c r="P88" s="2" t="str">
        <f t="shared" ref="P88:P96" si="14">$C$177</f>
        <v>720*60*713</v>
      </c>
      <c r="Q88" s="2">
        <v>1</v>
      </c>
      <c r="R88" s="111">
        <f t="shared" ref="R88:R96" si="15">$D$177</f>
        <v>5980</v>
      </c>
      <c r="S88" s="5"/>
      <c r="T88" s="27" t="s">
        <v>554</v>
      </c>
      <c r="U88" s="2" t="s">
        <v>80</v>
      </c>
      <c r="V88" s="2" t="s">
        <v>77</v>
      </c>
      <c r="W88" s="2">
        <v>1</v>
      </c>
      <c r="X88" s="111">
        <f>D182</f>
        <v>3520</v>
      </c>
      <c r="Y88" s="104"/>
      <c r="Z88" s="27" t="s">
        <v>272</v>
      </c>
      <c r="AA88" s="2" t="s">
        <v>120</v>
      </c>
      <c r="AB88" s="2" t="s">
        <v>86</v>
      </c>
      <c r="AC88" s="2">
        <v>2</v>
      </c>
      <c r="AD88" s="111">
        <f>D$191</f>
        <v>3425</v>
      </c>
      <c r="AF88" s="9"/>
      <c r="AG88" s="104"/>
      <c r="AH88" s="104"/>
      <c r="AI88" s="104"/>
      <c r="AJ88" s="104"/>
      <c r="AL88" s="9"/>
      <c r="AM88" s="104"/>
      <c r="AN88" s="104"/>
      <c r="AO88" s="104"/>
      <c r="AP88" s="104"/>
      <c r="BA88" s="96"/>
      <c r="BB88" s="9"/>
      <c r="BC88" s="9"/>
      <c r="BE88" s="9"/>
      <c r="BF88" s="104"/>
      <c r="BG88" s="104"/>
      <c r="BH88" s="104"/>
      <c r="BI88" s="104"/>
      <c r="BJ88" s="104"/>
      <c r="BK88" s="105"/>
      <c r="BL88" s="9"/>
    </row>
    <row r="89" spans="1:64" ht="20.25" customHeight="1" x14ac:dyDescent="0.2">
      <c r="A89" s="106" t="s">
        <v>390</v>
      </c>
      <c r="B89" s="153" t="s">
        <v>147</v>
      </c>
      <c r="C89" s="154" t="s">
        <v>150</v>
      </c>
      <c r="D89" s="51">
        <f t="shared" si="7"/>
        <v>21790</v>
      </c>
      <c r="E89" s="110">
        <f t="shared" si="8"/>
        <v>28327</v>
      </c>
      <c r="F89" s="96" t="s">
        <v>1006</v>
      </c>
      <c r="G89" s="96"/>
      <c r="H89" s="27" t="s">
        <v>204</v>
      </c>
      <c r="I89" s="2" t="s">
        <v>175</v>
      </c>
      <c r="J89" s="2" t="s">
        <v>181</v>
      </c>
      <c r="K89" s="2">
        <v>2</v>
      </c>
      <c r="L89" s="111">
        <f>D$212</f>
        <v>2410</v>
      </c>
      <c r="M89" s="102"/>
      <c r="N89" s="27" t="str">
        <f t="shared" si="12"/>
        <v>БПП.ОСЗ-72К</v>
      </c>
      <c r="O89" s="2" t="str">
        <f t="shared" si="13"/>
        <v>Комплект опор стола П-образных завершающих 720мм</v>
      </c>
      <c r="P89" s="2" t="str">
        <f t="shared" si="14"/>
        <v>720*60*713</v>
      </c>
      <c r="Q89" s="2">
        <v>1</v>
      </c>
      <c r="R89" s="111">
        <f t="shared" si="15"/>
        <v>5980</v>
      </c>
      <c r="S89" s="5"/>
      <c r="T89" s="27" t="s">
        <v>554</v>
      </c>
      <c r="U89" s="2" t="s">
        <v>80</v>
      </c>
      <c r="V89" s="2" t="s">
        <v>77</v>
      </c>
      <c r="W89" s="2">
        <v>1</v>
      </c>
      <c r="X89" s="111">
        <f>D182</f>
        <v>3520</v>
      </c>
      <c r="Y89" s="104"/>
      <c r="Z89" s="27" t="s">
        <v>273</v>
      </c>
      <c r="AA89" s="2" t="s">
        <v>121</v>
      </c>
      <c r="AB89" s="2" t="s">
        <v>87</v>
      </c>
      <c r="AC89" s="2">
        <v>2</v>
      </c>
      <c r="AD89" s="111">
        <f>D$192</f>
        <v>3735</v>
      </c>
      <c r="AF89" s="9"/>
      <c r="AG89" s="104"/>
      <c r="AH89" s="104"/>
      <c r="AI89" s="104"/>
      <c r="AJ89" s="104"/>
      <c r="AL89" s="9"/>
      <c r="AM89" s="104"/>
      <c r="AN89" s="104"/>
      <c r="AO89" s="104"/>
      <c r="AP89" s="104"/>
      <c r="BA89" s="96"/>
      <c r="BB89" s="9"/>
      <c r="BC89" s="9"/>
      <c r="BE89" s="9"/>
      <c r="BF89" s="104"/>
      <c r="BG89" s="104"/>
      <c r="BH89" s="104"/>
      <c r="BI89" s="104"/>
      <c r="BJ89" s="104"/>
      <c r="BK89" s="105"/>
      <c r="BL89" s="9"/>
    </row>
    <row r="90" spans="1:64" ht="20.25" customHeight="1" x14ac:dyDescent="0.2">
      <c r="A90" s="106" t="s">
        <v>391</v>
      </c>
      <c r="B90" s="153" t="s">
        <v>147</v>
      </c>
      <c r="C90" s="154" t="s">
        <v>151</v>
      </c>
      <c r="D90" s="51">
        <f t="shared" si="7"/>
        <v>22008</v>
      </c>
      <c r="E90" s="110">
        <f t="shared" si="8"/>
        <v>28610.400000000001</v>
      </c>
      <c r="F90" s="96" t="s">
        <v>1037</v>
      </c>
      <c r="G90" s="96"/>
      <c r="H90" s="27" t="s">
        <v>205</v>
      </c>
      <c r="I90" s="2" t="s">
        <v>175</v>
      </c>
      <c r="J90" s="2" t="s">
        <v>182</v>
      </c>
      <c r="K90" s="2">
        <v>2</v>
      </c>
      <c r="L90" s="111">
        <f>D$213</f>
        <v>2519</v>
      </c>
      <c r="M90" s="102"/>
      <c r="N90" s="27" t="str">
        <f t="shared" si="12"/>
        <v>БПП.ОСЗ-72К</v>
      </c>
      <c r="O90" s="2" t="str">
        <f t="shared" si="13"/>
        <v>Комплект опор стола П-образных завершающих 720мм</v>
      </c>
      <c r="P90" s="2" t="str">
        <f t="shared" si="14"/>
        <v>720*60*713</v>
      </c>
      <c r="Q90" s="2">
        <v>1</v>
      </c>
      <c r="R90" s="111">
        <f t="shared" si="15"/>
        <v>5980</v>
      </c>
      <c r="S90" s="5"/>
      <c r="T90" s="27" t="s">
        <v>554</v>
      </c>
      <c r="U90" s="2" t="s">
        <v>80</v>
      </c>
      <c r="V90" s="2" t="s">
        <v>77</v>
      </c>
      <c r="W90" s="2">
        <v>1</v>
      </c>
      <c r="X90" s="111">
        <f>D182</f>
        <v>3520</v>
      </c>
      <c r="Y90" s="104"/>
      <c r="Z90" s="27" t="s">
        <v>274</v>
      </c>
      <c r="AA90" s="2" t="s">
        <v>122</v>
      </c>
      <c r="AB90" s="2" t="s">
        <v>88</v>
      </c>
      <c r="AC90" s="2">
        <v>2</v>
      </c>
      <c r="AD90" s="111">
        <f>D$193</f>
        <v>3735</v>
      </c>
      <c r="AF90" s="9"/>
      <c r="AG90" s="104"/>
      <c r="AH90" s="104"/>
      <c r="AI90" s="104"/>
      <c r="AJ90" s="104"/>
      <c r="AL90" s="9"/>
      <c r="AM90" s="104"/>
      <c r="AN90" s="104"/>
      <c r="AO90" s="104"/>
      <c r="AP90" s="104"/>
      <c r="BA90" s="96"/>
      <c r="BB90" s="9"/>
      <c r="BC90" s="9"/>
      <c r="BE90" s="9"/>
      <c r="BF90" s="104"/>
      <c r="BG90" s="104"/>
      <c r="BH90" s="104"/>
      <c r="BI90" s="104"/>
      <c r="BJ90" s="104"/>
      <c r="BK90" s="105"/>
      <c r="BL90" s="9"/>
    </row>
    <row r="91" spans="1:64" ht="20.25" customHeight="1" thickBot="1" x14ac:dyDescent="0.25">
      <c r="A91" s="112" t="s">
        <v>392</v>
      </c>
      <c r="B91" s="155" t="s">
        <v>147</v>
      </c>
      <c r="C91" s="156" t="s">
        <v>152</v>
      </c>
      <c r="D91" s="144">
        <f t="shared" si="7"/>
        <v>23070</v>
      </c>
      <c r="E91" s="116">
        <f t="shared" si="8"/>
        <v>29991</v>
      </c>
      <c r="F91" s="96" t="s">
        <v>1038</v>
      </c>
      <c r="G91" s="96"/>
      <c r="H91" s="34" t="s">
        <v>206</v>
      </c>
      <c r="I91" s="119" t="s">
        <v>175</v>
      </c>
      <c r="J91" s="119" t="s">
        <v>183</v>
      </c>
      <c r="K91" s="119">
        <v>2</v>
      </c>
      <c r="L91" s="120">
        <f>D$214</f>
        <v>2741</v>
      </c>
      <c r="M91" s="102"/>
      <c r="N91" s="32" t="str">
        <f t="shared" si="12"/>
        <v>БПП.ОСЗ-72К</v>
      </c>
      <c r="O91" s="117" t="str">
        <f t="shared" si="13"/>
        <v>Комплект опор стола П-образных завершающих 720мм</v>
      </c>
      <c r="P91" s="117" t="str">
        <f t="shared" si="14"/>
        <v>720*60*713</v>
      </c>
      <c r="Q91" s="117">
        <v>1</v>
      </c>
      <c r="R91" s="118">
        <f t="shared" si="15"/>
        <v>5980</v>
      </c>
      <c r="S91" s="5"/>
      <c r="T91" s="34" t="s">
        <v>554</v>
      </c>
      <c r="U91" s="119" t="s">
        <v>80</v>
      </c>
      <c r="V91" s="119" t="s">
        <v>77</v>
      </c>
      <c r="W91" s="119">
        <v>1</v>
      </c>
      <c r="X91" s="120">
        <f>D182</f>
        <v>3520</v>
      </c>
      <c r="Y91" s="104"/>
      <c r="Z91" s="32" t="s">
        <v>275</v>
      </c>
      <c r="AA91" s="117" t="s">
        <v>123</v>
      </c>
      <c r="AB91" s="117" t="s">
        <v>89</v>
      </c>
      <c r="AC91" s="117">
        <v>2</v>
      </c>
      <c r="AD91" s="118">
        <f>D$194</f>
        <v>4044</v>
      </c>
      <c r="AF91" s="9"/>
      <c r="AG91" s="104"/>
      <c r="AH91" s="104"/>
      <c r="AI91" s="104"/>
      <c r="AJ91" s="104"/>
      <c r="AL91" s="9"/>
      <c r="AM91" s="104"/>
      <c r="AN91" s="104"/>
      <c r="AO91" s="104"/>
      <c r="AP91" s="104"/>
      <c r="BA91" s="96"/>
      <c r="BB91" s="9"/>
      <c r="BC91" s="9"/>
      <c r="BE91" s="9"/>
      <c r="BF91" s="104"/>
      <c r="BG91" s="104"/>
      <c r="BH91" s="104"/>
      <c r="BI91" s="104"/>
      <c r="BJ91" s="104"/>
      <c r="BK91" s="105"/>
      <c r="BL91" s="9"/>
    </row>
    <row r="92" spans="1:64" ht="20.25" customHeight="1" x14ac:dyDescent="0.2">
      <c r="A92" s="91" t="s">
        <v>393</v>
      </c>
      <c r="B92" s="103" t="s">
        <v>153</v>
      </c>
      <c r="C92" s="99" t="s">
        <v>156</v>
      </c>
      <c r="D92" s="145">
        <f t="shared" si="7"/>
        <v>28623</v>
      </c>
      <c r="E92" s="95">
        <f t="shared" si="8"/>
        <v>37209.9</v>
      </c>
      <c r="F92" s="96" t="s">
        <v>1040</v>
      </c>
      <c r="G92" s="96"/>
      <c r="H92" s="22" t="s">
        <v>202</v>
      </c>
      <c r="I92" s="100" t="s">
        <v>175</v>
      </c>
      <c r="J92" s="100" t="s">
        <v>179</v>
      </c>
      <c r="K92" s="100">
        <v>3</v>
      </c>
      <c r="L92" s="101">
        <f>D$210</f>
        <v>2086</v>
      </c>
      <c r="M92" s="102"/>
      <c r="N92" s="22" t="str">
        <f t="shared" si="12"/>
        <v>БПП.ОСЗ-72К</v>
      </c>
      <c r="O92" s="100" t="str">
        <f t="shared" si="13"/>
        <v>Комплект опор стола П-образных завершающих 720мм</v>
      </c>
      <c r="P92" s="100" t="str">
        <f t="shared" si="14"/>
        <v>720*60*713</v>
      </c>
      <c r="Q92" s="100">
        <v>1</v>
      </c>
      <c r="R92" s="101">
        <f t="shared" si="15"/>
        <v>5980</v>
      </c>
      <c r="S92" s="5"/>
      <c r="T92" s="22" t="s">
        <v>554</v>
      </c>
      <c r="U92" s="100" t="s">
        <v>80</v>
      </c>
      <c r="V92" s="100" t="s">
        <v>77</v>
      </c>
      <c r="W92" s="100">
        <v>2</v>
      </c>
      <c r="X92" s="101">
        <f>D182</f>
        <v>3520</v>
      </c>
      <c r="Y92" s="104"/>
      <c r="Z92" s="22" t="s">
        <v>752</v>
      </c>
      <c r="AA92" s="100" t="s">
        <v>119</v>
      </c>
      <c r="AB92" s="100" t="s">
        <v>85</v>
      </c>
      <c r="AC92" s="100">
        <v>3</v>
      </c>
      <c r="AD92" s="101">
        <f>D$190</f>
        <v>3115</v>
      </c>
      <c r="AF92" s="9"/>
      <c r="AG92" s="104"/>
      <c r="AH92" s="104"/>
      <c r="AI92" s="104"/>
      <c r="AJ92" s="104"/>
      <c r="AL92" s="9"/>
      <c r="AM92" s="104"/>
      <c r="AN92" s="104"/>
      <c r="AO92" s="104"/>
      <c r="AP92" s="104"/>
      <c r="BA92" s="96"/>
      <c r="BB92" s="9"/>
      <c r="BC92" s="9"/>
      <c r="BE92" s="9"/>
      <c r="BF92" s="104"/>
      <c r="BG92" s="104"/>
      <c r="BH92" s="104"/>
      <c r="BI92" s="104"/>
      <c r="BJ92" s="104"/>
      <c r="BK92" s="105"/>
      <c r="BL92" s="9"/>
    </row>
    <row r="93" spans="1:64" ht="20.25" customHeight="1" x14ac:dyDescent="0.2">
      <c r="A93" s="106" t="s">
        <v>394</v>
      </c>
      <c r="B93" s="153" t="s">
        <v>153</v>
      </c>
      <c r="C93" s="154" t="s">
        <v>152</v>
      </c>
      <c r="D93" s="51">
        <f t="shared" si="7"/>
        <v>30201</v>
      </c>
      <c r="E93" s="110">
        <f t="shared" si="8"/>
        <v>39261.300000000003</v>
      </c>
      <c r="F93" s="96" t="s">
        <v>1041</v>
      </c>
      <c r="G93" s="96"/>
      <c r="H93" s="27" t="s">
        <v>203</v>
      </c>
      <c r="I93" s="2" t="s">
        <v>175</v>
      </c>
      <c r="J93" s="2" t="s">
        <v>180</v>
      </c>
      <c r="K93" s="2">
        <v>3</v>
      </c>
      <c r="L93" s="111">
        <f>D$211</f>
        <v>2302</v>
      </c>
      <c r="M93" s="102"/>
      <c r="N93" s="27" t="str">
        <f t="shared" si="12"/>
        <v>БПП.ОСЗ-72К</v>
      </c>
      <c r="O93" s="2" t="str">
        <f t="shared" si="13"/>
        <v>Комплект опор стола П-образных завершающих 720мм</v>
      </c>
      <c r="P93" s="2" t="str">
        <f t="shared" si="14"/>
        <v>720*60*713</v>
      </c>
      <c r="Q93" s="2">
        <v>1</v>
      </c>
      <c r="R93" s="111">
        <f t="shared" si="15"/>
        <v>5980</v>
      </c>
      <c r="S93" s="5"/>
      <c r="T93" s="27" t="s">
        <v>554</v>
      </c>
      <c r="U93" s="2" t="s">
        <v>80</v>
      </c>
      <c r="V93" s="2" t="s">
        <v>77</v>
      </c>
      <c r="W93" s="2">
        <v>2</v>
      </c>
      <c r="X93" s="111">
        <f>D182</f>
        <v>3520</v>
      </c>
      <c r="Y93" s="104"/>
      <c r="Z93" s="27" t="s">
        <v>739</v>
      </c>
      <c r="AA93" s="2" t="s">
        <v>120</v>
      </c>
      <c r="AB93" s="2" t="s">
        <v>86</v>
      </c>
      <c r="AC93" s="2">
        <v>3</v>
      </c>
      <c r="AD93" s="111">
        <f>D$191</f>
        <v>3425</v>
      </c>
      <c r="AF93" s="9"/>
      <c r="AG93" s="104"/>
      <c r="AH93" s="104"/>
      <c r="AI93" s="104"/>
      <c r="AJ93" s="104"/>
      <c r="AL93" s="9"/>
      <c r="AM93" s="104"/>
      <c r="AN93" s="104"/>
      <c r="AO93" s="104"/>
      <c r="AP93" s="104"/>
      <c r="BA93" s="96"/>
      <c r="BB93" s="9"/>
      <c r="BC93" s="9"/>
      <c r="BE93" s="9"/>
      <c r="BF93" s="104"/>
      <c r="BG93" s="104"/>
      <c r="BH93" s="104"/>
      <c r="BI93" s="104"/>
      <c r="BJ93" s="104"/>
      <c r="BK93" s="105"/>
      <c r="BL93" s="9"/>
    </row>
    <row r="94" spans="1:64" ht="20.25" customHeight="1" x14ac:dyDescent="0.2">
      <c r="A94" s="106" t="s">
        <v>395</v>
      </c>
      <c r="B94" s="153" t="s">
        <v>153</v>
      </c>
      <c r="C94" s="154" t="s">
        <v>157</v>
      </c>
      <c r="D94" s="51">
        <f t="shared" si="7"/>
        <v>31455</v>
      </c>
      <c r="E94" s="110">
        <f t="shared" si="8"/>
        <v>40891.5</v>
      </c>
      <c r="F94" s="96" t="s">
        <v>1042</v>
      </c>
      <c r="G94" s="96"/>
      <c r="H94" s="27" t="s">
        <v>204</v>
      </c>
      <c r="I94" s="2" t="s">
        <v>175</v>
      </c>
      <c r="J94" s="2" t="s">
        <v>181</v>
      </c>
      <c r="K94" s="2">
        <v>3</v>
      </c>
      <c r="L94" s="111">
        <f>D$212</f>
        <v>2410</v>
      </c>
      <c r="M94" s="102"/>
      <c r="N94" s="27" t="str">
        <f t="shared" si="12"/>
        <v>БПП.ОСЗ-72К</v>
      </c>
      <c r="O94" s="2" t="str">
        <f t="shared" si="13"/>
        <v>Комплект опор стола П-образных завершающих 720мм</v>
      </c>
      <c r="P94" s="2" t="str">
        <f t="shared" si="14"/>
        <v>720*60*713</v>
      </c>
      <c r="Q94" s="2">
        <v>1</v>
      </c>
      <c r="R94" s="111">
        <f t="shared" si="15"/>
        <v>5980</v>
      </c>
      <c r="S94" s="5"/>
      <c r="T94" s="27" t="s">
        <v>554</v>
      </c>
      <c r="U94" s="2" t="s">
        <v>80</v>
      </c>
      <c r="V94" s="2" t="s">
        <v>77</v>
      </c>
      <c r="W94" s="2">
        <v>2</v>
      </c>
      <c r="X94" s="111">
        <f>D182</f>
        <v>3520</v>
      </c>
      <c r="Y94" s="104"/>
      <c r="Z94" s="27" t="s">
        <v>753</v>
      </c>
      <c r="AA94" s="2" t="s">
        <v>121</v>
      </c>
      <c r="AB94" s="2" t="s">
        <v>87</v>
      </c>
      <c r="AC94" s="2">
        <v>3</v>
      </c>
      <c r="AD94" s="111">
        <f>D$192</f>
        <v>3735</v>
      </c>
      <c r="AF94" s="9"/>
      <c r="AG94" s="104"/>
      <c r="AH94" s="104"/>
      <c r="AI94" s="104"/>
      <c r="AJ94" s="104"/>
      <c r="AL94" s="9"/>
      <c r="AM94" s="104"/>
      <c r="AN94" s="104"/>
      <c r="AO94" s="104"/>
      <c r="AP94" s="104"/>
      <c r="BA94" s="96"/>
      <c r="BB94" s="9"/>
      <c r="BC94" s="9"/>
      <c r="BE94" s="9"/>
      <c r="BF94" s="104"/>
      <c r="BG94" s="104"/>
      <c r="BH94" s="104"/>
      <c r="BI94" s="104"/>
      <c r="BJ94" s="104"/>
      <c r="BK94" s="105"/>
      <c r="BL94" s="9"/>
    </row>
    <row r="95" spans="1:64" ht="20.25" customHeight="1" x14ac:dyDescent="0.2">
      <c r="A95" s="106" t="s">
        <v>396</v>
      </c>
      <c r="B95" s="153" t="s">
        <v>153</v>
      </c>
      <c r="C95" s="154" t="s">
        <v>158</v>
      </c>
      <c r="D95" s="51">
        <f t="shared" si="7"/>
        <v>31782</v>
      </c>
      <c r="E95" s="110">
        <f t="shared" si="8"/>
        <v>41316.6</v>
      </c>
      <c r="F95" s="96" t="s">
        <v>1043</v>
      </c>
      <c r="G95" s="96"/>
      <c r="H95" s="27" t="s">
        <v>205</v>
      </c>
      <c r="I95" s="2" t="s">
        <v>175</v>
      </c>
      <c r="J95" s="2" t="s">
        <v>182</v>
      </c>
      <c r="K95" s="2">
        <v>3</v>
      </c>
      <c r="L95" s="111">
        <f>D$213</f>
        <v>2519</v>
      </c>
      <c r="M95" s="102"/>
      <c r="N95" s="27" t="str">
        <f t="shared" si="12"/>
        <v>БПП.ОСЗ-72К</v>
      </c>
      <c r="O95" s="2" t="str">
        <f t="shared" si="13"/>
        <v>Комплект опор стола П-образных завершающих 720мм</v>
      </c>
      <c r="P95" s="2" t="str">
        <f t="shared" si="14"/>
        <v>720*60*713</v>
      </c>
      <c r="Q95" s="2">
        <v>1</v>
      </c>
      <c r="R95" s="111">
        <f t="shared" si="15"/>
        <v>5980</v>
      </c>
      <c r="S95" s="5"/>
      <c r="T95" s="27" t="s">
        <v>554</v>
      </c>
      <c r="U95" s="2" t="s">
        <v>80</v>
      </c>
      <c r="V95" s="2" t="s">
        <v>77</v>
      </c>
      <c r="W95" s="2">
        <v>2</v>
      </c>
      <c r="X95" s="111">
        <f>D182</f>
        <v>3520</v>
      </c>
      <c r="Y95" s="104"/>
      <c r="Z95" s="27" t="s">
        <v>701</v>
      </c>
      <c r="AA95" s="2" t="s">
        <v>122</v>
      </c>
      <c r="AB95" s="2" t="s">
        <v>88</v>
      </c>
      <c r="AC95" s="2">
        <v>3</v>
      </c>
      <c r="AD95" s="111">
        <f>D$193</f>
        <v>3735</v>
      </c>
      <c r="AF95" s="9"/>
      <c r="AG95" s="104"/>
      <c r="AH95" s="104"/>
      <c r="AI95" s="104"/>
      <c r="AJ95" s="104"/>
      <c r="AL95" s="9"/>
      <c r="AM95" s="104"/>
      <c r="AN95" s="104"/>
      <c r="AO95" s="104"/>
      <c r="AP95" s="104"/>
      <c r="BA95" s="96"/>
      <c r="BB95" s="9"/>
      <c r="BC95" s="9"/>
      <c r="BE95" s="9"/>
      <c r="BF95" s="104"/>
      <c r="BG95" s="104"/>
      <c r="BH95" s="104"/>
      <c r="BI95" s="104"/>
      <c r="BJ95" s="104"/>
      <c r="BK95" s="105"/>
      <c r="BL95" s="9"/>
    </row>
    <row r="96" spans="1:64" ht="20.25" customHeight="1" thickBot="1" x14ac:dyDescent="0.25">
      <c r="A96" s="112" t="s">
        <v>397</v>
      </c>
      <c r="B96" s="155" t="s">
        <v>153</v>
      </c>
      <c r="C96" s="156" t="s">
        <v>159</v>
      </c>
      <c r="D96" s="144">
        <f t="shared" si="7"/>
        <v>33375</v>
      </c>
      <c r="E96" s="116">
        <f t="shared" si="8"/>
        <v>43387.5</v>
      </c>
      <c r="F96" s="96" t="s">
        <v>1044</v>
      </c>
      <c r="G96" s="96"/>
      <c r="H96" s="34" t="s">
        <v>206</v>
      </c>
      <c r="I96" s="119" t="s">
        <v>175</v>
      </c>
      <c r="J96" s="119" t="s">
        <v>183</v>
      </c>
      <c r="K96" s="119">
        <v>3</v>
      </c>
      <c r="L96" s="120">
        <f>D$214</f>
        <v>2741</v>
      </c>
      <c r="M96" s="102"/>
      <c r="N96" s="32" t="str">
        <f t="shared" si="12"/>
        <v>БПП.ОСЗ-72К</v>
      </c>
      <c r="O96" s="117" t="str">
        <f t="shared" si="13"/>
        <v>Комплект опор стола П-образных завершающих 720мм</v>
      </c>
      <c r="P96" s="117" t="str">
        <f t="shared" si="14"/>
        <v>720*60*713</v>
      </c>
      <c r="Q96" s="117">
        <v>1</v>
      </c>
      <c r="R96" s="118">
        <f t="shared" si="15"/>
        <v>5980</v>
      </c>
      <c r="S96" s="5"/>
      <c r="T96" s="32" t="s">
        <v>554</v>
      </c>
      <c r="U96" s="117" t="s">
        <v>80</v>
      </c>
      <c r="V96" s="117" t="s">
        <v>77</v>
      </c>
      <c r="W96" s="117">
        <v>2</v>
      </c>
      <c r="X96" s="118">
        <f>D182</f>
        <v>3520</v>
      </c>
      <c r="Y96" s="104"/>
      <c r="Z96" s="32" t="s">
        <v>702</v>
      </c>
      <c r="AA96" s="117" t="s">
        <v>123</v>
      </c>
      <c r="AB96" s="117" t="s">
        <v>89</v>
      </c>
      <c r="AC96" s="117">
        <v>3</v>
      </c>
      <c r="AD96" s="118">
        <f>D$194</f>
        <v>4044</v>
      </c>
      <c r="AF96" s="9"/>
      <c r="AG96" s="104"/>
      <c r="AH96" s="104"/>
      <c r="AI96" s="104"/>
      <c r="AJ96" s="104"/>
      <c r="AL96" s="9"/>
      <c r="AM96" s="104"/>
      <c r="AN96" s="104"/>
      <c r="AO96" s="104"/>
      <c r="AP96" s="104"/>
      <c r="BA96" s="96"/>
      <c r="BB96" s="9"/>
      <c r="BC96" s="9"/>
      <c r="BE96" s="9"/>
      <c r="BF96" s="104"/>
      <c r="BG96" s="104"/>
      <c r="BH96" s="104"/>
      <c r="BI96" s="104"/>
      <c r="BJ96" s="104"/>
      <c r="BK96" s="105"/>
      <c r="BL96" s="9"/>
    </row>
    <row r="97" spans="1:64" ht="20.25" customHeight="1" x14ac:dyDescent="0.2">
      <c r="A97" s="91" t="s">
        <v>398</v>
      </c>
      <c r="B97" s="103" t="s">
        <v>154</v>
      </c>
      <c r="C97" s="99" t="s">
        <v>160</v>
      </c>
      <c r="D97" s="145">
        <f t="shared" si="7"/>
        <v>35735</v>
      </c>
      <c r="E97" s="95">
        <f t="shared" si="8"/>
        <v>46455.5</v>
      </c>
      <c r="F97" s="96" t="s">
        <v>1045</v>
      </c>
      <c r="G97" s="96"/>
      <c r="H97" s="22" t="s">
        <v>202</v>
      </c>
      <c r="I97" s="100" t="s">
        <v>175</v>
      </c>
      <c r="J97" s="100" t="s">
        <v>179</v>
      </c>
      <c r="K97" s="100">
        <v>4</v>
      </c>
      <c r="L97" s="101">
        <f>D$210</f>
        <v>2086</v>
      </c>
      <c r="M97" s="102"/>
      <c r="N97" s="64" t="str">
        <f>$A$180</f>
        <v>БПП.ОСЗ-147К</v>
      </c>
      <c r="O97" s="124" t="str">
        <f>$B$180</f>
        <v>Комплект опор стола П-образных завершающих 1475мм</v>
      </c>
      <c r="P97" s="124" t="str">
        <f>$C$180</f>
        <v>1475*60*713</v>
      </c>
      <c r="Q97" s="124">
        <v>1</v>
      </c>
      <c r="R97" s="125">
        <f>$D$180</f>
        <v>9333</v>
      </c>
      <c r="S97" s="5"/>
      <c r="T97" s="38" t="s">
        <v>556</v>
      </c>
      <c r="U97" s="124" t="s">
        <v>82</v>
      </c>
      <c r="V97" s="124" t="s">
        <v>79</v>
      </c>
      <c r="W97" s="124">
        <v>1</v>
      </c>
      <c r="X97" s="125">
        <f>D185</f>
        <v>5598</v>
      </c>
      <c r="Y97" s="104"/>
      <c r="Z97" s="22" t="s">
        <v>752</v>
      </c>
      <c r="AA97" s="100" t="s">
        <v>119</v>
      </c>
      <c r="AB97" s="100" t="s">
        <v>85</v>
      </c>
      <c r="AC97" s="100">
        <v>4</v>
      </c>
      <c r="AD97" s="101">
        <f>D$190</f>
        <v>3115</v>
      </c>
      <c r="AF97" s="9"/>
      <c r="AG97" s="104"/>
      <c r="AH97" s="104"/>
      <c r="AI97" s="104"/>
      <c r="AJ97" s="104"/>
      <c r="AL97" s="9"/>
      <c r="AM97" s="104"/>
      <c r="AN97" s="104"/>
      <c r="AO97" s="104"/>
      <c r="AP97" s="104"/>
      <c r="BA97" s="96"/>
      <c r="BB97" s="9"/>
      <c r="BC97" s="9"/>
      <c r="BE97" s="9"/>
      <c r="BF97" s="104"/>
      <c r="BG97" s="104"/>
      <c r="BH97" s="104"/>
      <c r="BI97" s="104"/>
      <c r="BJ97" s="104"/>
      <c r="BK97" s="105"/>
      <c r="BL97" s="9"/>
    </row>
    <row r="98" spans="1:64" ht="20.25" customHeight="1" x14ac:dyDescent="0.2">
      <c r="A98" s="106" t="s">
        <v>399</v>
      </c>
      <c r="B98" s="153" t="s">
        <v>154</v>
      </c>
      <c r="C98" s="154" t="s">
        <v>161</v>
      </c>
      <c r="D98" s="51">
        <f t="shared" si="7"/>
        <v>37839</v>
      </c>
      <c r="E98" s="110">
        <f t="shared" si="8"/>
        <v>49190.700000000004</v>
      </c>
      <c r="F98" s="96" t="s">
        <v>1046</v>
      </c>
      <c r="G98" s="96"/>
      <c r="H98" s="27" t="s">
        <v>203</v>
      </c>
      <c r="I98" s="2" t="s">
        <v>175</v>
      </c>
      <c r="J98" s="2" t="s">
        <v>180</v>
      </c>
      <c r="K98" s="2">
        <v>4</v>
      </c>
      <c r="L98" s="111">
        <f>D$211</f>
        <v>2302</v>
      </c>
      <c r="M98" s="102"/>
      <c r="N98" s="27" t="str">
        <f t="shared" ref="N98:N106" si="16">$A$180</f>
        <v>БПП.ОСЗ-147К</v>
      </c>
      <c r="O98" s="2" t="str">
        <f t="shared" ref="O98:O106" si="17">$B$180</f>
        <v>Комплект опор стола П-образных завершающих 1475мм</v>
      </c>
      <c r="P98" s="2" t="str">
        <f t="shared" ref="P98:P106" si="18">$C$180</f>
        <v>1475*60*713</v>
      </c>
      <c r="Q98" s="2">
        <v>1</v>
      </c>
      <c r="R98" s="111">
        <f t="shared" ref="R98:R106" si="19">$D$180</f>
        <v>9333</v>
      </c>
      <c r="S98" s="5"/>
      <c r="T98" s="27" t="s">
        <v>556</v>
      </c>
      <c r="U98" s="2" t="s">
        <v>82</v>
      </c>
      <c r="V98" s="2" t="s">
        <v>79</v>
      </c>
      <c r="W98" s="2">
        <v>1</v>
      </c>
      <c r="X98" s="111">
        <f>D185</f>
        <v>5598</v>
      </c>
      <c r="Y98" s="104"/>
      <c r="Z98" s="27" t="s">
        <v>739</v>
      </c>
      <c r="AA98" s="2" t="s">
        <v>120</v>
      </c>
      <c r="AB98" s="2" t="s">
        <v>86</v>
      </c>
      <c r="AC98" s="2">
        <v>4</v>
      </c>
      <c r="AD98" s="111">
        <f>D$191</f>
        <v>3425</v>
      </c>
      <c r="AF98" s="9"/>
      <c r="AG98" s="104"/>
      <c r="AH98" s="104"/>
      <c r="AI98" s="104"/>
      <c r="AJ98" s="104"/>
      <c r="AL98" s="9"/>
      <c r="AM98" s="104"/>
      <c r="AN98" s="104"/>
      <c r="AO98" s="104"/>
      <c r="AP98" s="104"/>
      <c r="BA98" s="96"/>
      <c r="BB98" s="9"/>
      <c r="BC98" s="9"/>
      <c r="BE98" s="9"/>
      <c r="BF98" s="104"/>
      <c r="BG98" s="104"/>
      <c r="BH98" s="104"/>
      <c r="BI98" s="104"/>
      <c r="BJ98" s="104"/>
      <c r="BK98" s="105"/>
      <c r="BL98" s="9"/>
    </row>
    <row r="99" spans="1:64" ht="20.25" customHeight="1" x14ac:dyDescent="0.2">
      <c r="A99" s="106" t="s">
        <v>400</v>
      </c>
      <c r="B99" s="153" t="s">
        <v>154</v>
      </c>
      <c r="C99" s="154" t="s">
        <v>162</v>
      </c>
      <c r="D99" s="51">
        <f t="shared" si="7"/>
        <v>39511</v>
      </c>
      <c r="E99" s="110">
        <f t="shared" si="8"/>
        <v>51364.3</v>
      </c>
      <c r="F99" s="96" t="s">
        <v>1047</v>
      </c>
      <c r="G99" s="96"/>
      <c r="H99" s="27" t="s">
        <v>204</v>
      </c>
      <c r="I99" s="2" t="s">
        <v>175</v>
      </c>
      <c r="J99" s="2" t="s">
        <v>181</v>
      </c>
      <c r="K99" s="2">
        <v>4</v>
      </c>
      <c r="L99" s="111">
        <f>D$212</f>
        <v>2410</v>
      </c>
      <c r="M99" s="102"/>
      <c r="N99" s="27" t="str">
        <f t="shared" si="16"/>
        <v>БПП.ОСЗ-147К</v>
      </c>
      <c r="O99" s="2" t="str">
        <f t="shared" si="17"/>
        <v>Комплект опор стола П-образных завершающих 1475мм</v>
      </c>
      <c r="P99" s="2" t="str">
        <f t="shared" si="18"/>
        <v>1475*60*713</v>
      </c>
      <c r="Q99" s="2">
        <v>1</v>
      </c>
      <c r="R99" s="111">
        <f t="shared" si="19"/>
        <v>9333</v>
      </c>
      <c r="S99" s="5"/>
      <c r="T99" s="27" t="s">
        <v>556</v>
      </c>
      <c r="U99" s="2" t="s">
        <v>82</v>
      </c>
      <c r="V99" s="2" t="s">
        <v>79</v>
      </c>
      <c r="W99" s="2">
        <v>1</v>
      </c>
      <c r="X99" s="111">
        <f>D185</f>
        <v>5598</v>
      </c>
      <c r="Y99" s="104"/>
      <c r="Z99" s="27" t="s">
        <v>753</v>
      </c>
      <c r="AA99" s="2" t="s">
        <v>121</v>
      </c>
      <c r="AB99" s="2" t="s">
        <v>87</v>
      </c>
      <c r="AC99" s="2">
        <v>4</v>
      </c>
      <c r="AD99" s="111">
        <f>D$192</f>
        <v>3735</v>
      </c>
      <c r="AF99" s="9"/>
      <c r="AG99" s="104"/>
      <c r="AH99" s="104"/>
      <c r="AI99" s="104"/>
      <c r="AJ99" s="104"/>
      <c r="AL99" s="9"/>
      <c r="AM99" s="104"/>
      <c r="AN99" s="104"/>
      <c r="AO99" s="104"/>
      <c r="AP99" s="104"/>
      <c r="BA99" s="96"/>
      <c r="BB99" s="9"/>
      <c r="BC99" s="9"/>
      <c r="BE99" s="9"/>
      <c r="BF99" s="104"/>
      <c r="BG99" s="104"/>
      <c r="BH99" s="104"/>
      <c r="BI99" s="104"/>
      <c r="BJ99" s="104"/>
      <c r="BK99" s="105"/>
      <c r="BL99" s="9"/>
    </row>
    <row r="100" spans="1:64" ht="20.25" customHeight="1" x14ac:dyDescent="0.2">
      <c r="A100" s="106" t="s">
        <v>401</v>
      </c>
      <c r="B100" s="153" t="s">
        <v>154</v>
      </c>
      <c r="C100" s="154" t="s">
        <v>163</v>
      </c>
      <c r="D100" s="51">
        <f t="shared" si="7"/>
        <v>39947</v>
      </c>
      <c r="E100" s="110">
        <f t="shared" si="8"/>
        <v>51931.1</v>
      </c>
      <c r="F100" s="96" t="s">
        <v>1048</v>
      </c>
      <c r="G100" s="96"/>
      <c r="H100" s="27" t="s">
        <v>205</v>
      </c>
      <c r="I100" s="2" t="s">
        <v>175</v>
      </c>
      <c r="J100" s="2" t="s">
        <v>182</v>
      </c>
      <c r="K100" s="2">
        <v>4</v>
      </c>
      <c r="L100" s="111">
        <f>D$213</f>
        <v>2519</v>
      </c>
      <c r="M100" s="102"/>
      <c r="N100" s="27" t="str">
        <f t="shared" si="16"/>
        <v>БПП.ОСЗ-147К</v>
      </c>
      <c r="O100" s="2" t="str">
        <f t="shared" si="17"/>
        <v>Комплект опор стола П-образных завершающих 1475мм</v>
      </c>
      <c r="P100" s="2" t="str">
        <f t="shared" si="18"/>
        <v>1475*60*713</v>
      </c>
      <c r="Q100" s="2">
        <v>1</v>
      </c>
      <c r="R100" s="111">
        <f t="shared" si="19"/>
        <v>9333</v>
      </c>
      <c r="S100" s="5"/>
      <c r="T100" s="27" t="s">
        <v>556</v>
      </c>
      <c r="U100" s="2" t="s">
        <v>82</v>
      </c>
      <c r="V100" s="2" t="s">
        <v>79</v>
      </c>
      <c r="W100" s="2">
        <v>1</v>
      </c>
      <c r="X100" s="111">
        <f>D185</f>
        <v>5598</v>
      </c>
      <c r="Y100" s="104"/>
      <c r="Z100" s="27" t="s">
        <v>701</v>
      </c>
      <c r="AA100" s="2" t="s">
        <v>122</v>
      </c>
      <c r="AB100" s="2" t="s">
        <v>88</v>
      </c>
      <c r="AC100" s="2">
        <v>4</v>
      </c>
      <c r="AD100" s="111">
        <f>D$193</f>
        <v>3735</v>
      </c>
      <c r="AF100" s="9"/>
      <c r="AG100" s="104"/>
      <c r="AH100" s="104"/>
      <c r="AI100" s="104"/>
      <c r="AJ100" s="104"/>
      <c r="AL100" s="9"/>
      <c r="AM100" s="104"/>
      <c r="AN100" s="104"/>
      <c r="AO100" s="104"/>
      <c r="AP100" s="104"/>
      <c r="BA100" s="96"/>
      <c r="BB100" s="9"/>
      <c r="BC100" s="9"/>
      <c r="BE100" s="9"/>
      <c r="BF100" s="104"/>
      <c r="BG100" s="104"/>
      <c r="BH100" s="104"/>
      <c r="BI100" s="104"/>
      <c r="BJ100" s="104"/>
      <c r="BK100" s="105"/>
      <c r="BL100" s="9"/>
    </row>
    <row r="101" spans="1:64" ht="20.25" customHeight="1" thickBot="1" x14ac:dyDescent="0.25">
      <c r="A101" s="112" t="s">
        <v>402</v>
      </c>
      <c r="B101" s="155" t="s">
        <v>154</v>
      </c>
      <c r="C101" s="156" t="s">
        <v>164</v>
      </c>
      <c r="D101" s="144">
        <f t="shared" si="7"/>
        <v>42071</v>
      </c>
      <c r="E101" s="116">
        <f t="shared" si="8"/>
        <v>54692.3</v>
      </c>
      <c r="F101" s="96" t="s">
        <v>1049</v>
      </c>
      <c r="G101" s="96"/>
      <c r="H101" s="34" t="s">
        <v>206</v>
      </c>
      <c r="I101" s="119" t="s">
        <v>175</v>
      </c>
      <c r="J101" s="119" t="s">
        <v>183</v>
      </c>
      <c r="K101" s="119">
        <v>4</v>
      </c>
      <c r="L101" s="120">
        <f>D$214</f>
        <v>2741</v>
      </c>
      <c r="M101" s="102"/>
      <c r="N101" s="34" t="str">
        <f t="shared" si="16"/>
        <v>БПП.ОСЗ-147К</v>
      </c>
      <c r="O101" s="119" t="str">
        <f t="shared" si="17"/>
        <v>Комплект опор стола П-образных завершающих 1475мм</v>
      </c>
      <c r="P101" s="119" t="str">
        <f t="shared" si="18"/>
        <v>1475*60*713</v>
      </c>
      <c r="Q101" s="119">
        <v>1</v>
      </c>
      <c r="R101" s="120">
        <f t="shared" si="19"/>
        <v>9333</v>
      </c>
      <c r="S101" s="5"/>
      <c r="T101" s="34" t="s">
        <v>556</v>
      </c>
      <c r="U101" s="119" t="s">
        <v>82</v>
      </c>
      <c r="V101" s="119" t="s">
        <v>79</v>
      </c>
      <c r="W101" s="119">
        <v>1</v>
      </c>
      <c r="X101" s="120">
        <f>D185</f>
        <v>5598</v>
      </c>
      <c r="Y101" s="104"/>
      <c r="Z101" s="32" t="s">
        <v>702</v>
      </c>
      <c r="AA101" s="117" t="s">
        <v>123</v>
      </c>
      <c r="AB101" s="117" t="s">
        <v>89</v>
      </c>
      <c r="AC101" s="117">
        <v>4</v>
      </c>
      <c r="AD101" s="118">
        <f>D$194</f>
        <v>4044</v>
      </c>
      <c r="AF101" s="9"/>
      <c r="AG101" s="104"/>
      <c r="AH101" s="104"/>
      <c r="AI101" s="104"/>
      <c r="AJ101" s="104"/>
      <c r="AL101" s="9"/>
      <c r="AM101" s="104"/>
      <c r="AN101" s="104"/>
      <c r="AO101" s="104"/>
      <c r="AP101" s="104"/>
      <c r="BA101" s="96"/>
      <c r="BB101" s="9"/>
      <c r="BC101" s="9"/>
      <c r="BE101" s="9"/>
      <c r="BF101" s="104"/>
      <c r="BG101" s="104"/>
      <c r="BH101" s="104"/>
      <c r="BI101" s="104"/>
      <c r="BJ101" s="104"/>
      <c r="BK101" s="105"/>
      <c r="BL101" s="9"/>
    </row>
    <row r="102" spans="1:64" ht="20.25" customHeight="1" x14ac:dyDescent="0.2">
      <c r="A102" s="91" t="s">
        <v>403</v>
      </c>
      <c r="B102" s="103" t="s">
        <v>155</v>
      </c>
      <c r="C102" s="99" t="s">
        <v>165</v>
      </c>
      <c r="D102" s="145">
        <f t="shared" si="7"/>
        <v>51735</v>
      </c>
      <c r="E102" s="95">
        <f t="shared" si="8"/>
        <v>67255.5</v>
      </c>
      <c r="F102" s="96" t="s">
        <v>1050</v>
      </c>
      <c r="G102" s="96"/>
      <c r="H102" s="22" t="s">
        <v>202</v>
      </c>
      <c r="I102" s="100" t="s">
        <v>175</v>
      </c>
      <c r="J102" s="100" t="s">
        <v>179</v>
      </c>
      <c r="K102" s="100">
        <v>6</v>
      </c>
      <c r="L102" s="101">
        <f>D$210</f>
        <v>2086</v>
      </c>
      <c r="M102" s="102"/>
      <c r="N102" s="22" t="str">
        <f t="shared" si="16"/>
        <v>БПП.ОСЗ-147К</v>
      </c>
      <c r="O102" s="100" t="str">
        <f t="shared" si="17"/>
        <v>Комплект опор стола П-образных завершающих 1475мм</v>
      </c>
      <c r="P102" s="100" t="str">
        <f t="shared" si="18"/>
        <v>1475*60*713</v>
      </c>
      <c r="Q102" s="100">
        <v>1</v>
      </c>
      <c r="R102" s="101">
        <f t="shared" si="19"/>
        <v>9333</v>
      </c>
      <c r="S102" s="5"/>
      <c r="T102" s="22" t="s">
        <v>556</v>
      </c>
      <c r="U102" s="100" t="s">
        <v>82</v>
      </c>
      <c r="V102" s="100" t="s">
        <v>79</v>
      </c>
      <c r="W102" s="100">
        <v>2</v>
      </c>
      <c r="X102" s="101">
        <f>D185</f>
        <v>5598</v>
      </c>
      <c r="Y102" s="104"/>
      <c r="Z102" s="22" t="s">
        <v>752</v>
      </c>
      <c r="AA102" s="100" t="s">
        <v>119</v>
      </c>
      <c r="AB102" s="100" t="s">
        <v>85</v>
      </c>
      <c r="AC102" s="100">
        <v>6</v>
      </c>
      <c r="AD102" s="101">
        <f>D$190</f>
        <v>3115</v>
      </c>
      <c r="AF102" s="9"/>
      <c r="AG102" s="104"/>
      <c r="AH102" s="104"/>
      <c r="AI102" s="104"/>
      <c r="AJ102" s="104"/>
      <c r="AL102" s="9"/>
      <c r="AM102" s="104"/>
      <c r="AN102" s="104"/>
      <c r="AO102" s="104"/>
      <c r="AP102" s="104"/>
      <c r="BA102" s="96"/>
      <c r="BB102" s="9"/>
      <c r="BC102" s="9"/>
      <c r="BE102" s="9"/>
      <c r="BF102" s="104"/>
      <c r="BG102" s="104"/>
      <c r="BH102" s="104"/>
      <c r="BI102" s="104"/>
      <c r="BJ102" s="104"/>
      <c r="BK102" s="105"/>
      <c r="BL102" s="9"/>
    </row>
    <row r="103" spans="1:64" ht="20.25" customHeight="1" x14ac:dyDescent="0.2">
      <c r="A103" s="106" t="s">
        <v>404</v>
      </c>
      <c r="B103" s="153" t="s">
        <v>155</v>
      </c>
      <c r="C103" s="154" t="s">
        <v>164</v>
      </c>
      <c r="D103" s="51">
        <f t="shared" si="7"/>
        <v>54891</v>
      </c>
      <c r="E103" s="110">
        <f t="shared" si="8"/>
        <v>71358.3</v>
      </c>
      <c r="F103" s="96" t="s">
        <v>1051</v>
      </c>
      <c r="G103" s="96"/>
      <c r="H103" s="27" t="s">
        <v>203</v>
      </c>
      <c r="I103" s="2" t="s">
        <v>175</v>
      </c>
      <c r="J103" s="2" t="s">
        <v>180</v>
      </c>
      <c r="K103" s="2">
        <v>6</v>
      </c>
      <c r="L103" s="111">
        <f>D$211</f>
        <v>2302</v>
      </c>
      <c r="M103" s="102"/>
      <c r="N103" s="27" t="str">
        <f t="shared" si="16"/>
        <v>БПП.ОСЗ-147К</v>
      </c>
      <c r="O103" s="2" t="str">
        <f t="shared" si="17"/>
        <v>Комплект опор стола П-образных завершающих 1475мм</v>
      </c>
      <c r="P103" s="2" t="str">
        <f t="shared" si="18"/>
        <v>1475*60*713</v>
      </c>
      <c r="Q103" s="2">
        <v>1</v>
      </c>
      <c r="R103" s="111">
        <f t="shared" si="19"/>
        <v>9333</v>
      </c>
      <c r="S103" s="5"/>
      <c r="T103" s="27" t="s">
        <v>556</v>
      </c>
      <c r="U103" s="2" t="s">
        <v>82</v>
      </c>
      <c r="V103" s="2" t="s">
        <v>79</v>
      </c>
      <c r="W103" s="2">
        <v>2</v>
      </c>
      <c r="X103" s="111">
        <f>D185</f>
        <v>5598</v>
      </c>
      <c r="Y103" s="104"/>
      <c r="Z103" s="27" t="s">
        <v>739</v>
      </c>
      <c r="AA103" s="2" t="s">
        <v>120</v>
      </c>
      <c r="AB103" s="2" t="s">
        <v>86</v>
      </c>
      <c r="AC103" s="2">
        <v>6</v>
      </c>
      <c r="AD103" s="111">
        <f>D$191</f>
        <v>3425</v>
      </c>
      <c r="AF103" s="9"/>
      <c r="AG103" s="104"/>
      <c r="AH103" s="104"/>
      <c r="AI103" s="104"/>
      <c r="AJ103" s="104"/>
      <c r="AL103" s="9"/>
      <c r="AM103" s="104"/>
      <c r="AN103" s="104"/>
      <c r="AO103" s="104"/>
      <c r="AP103" s="104"/>
      <c r="BA103" s="96"/>
      <c r="BB103" s="9"/>
      <c r="BC103" s="9"/>
      <c r="BE103" s="9"/>
      <c r="BF103" s="104"/>
      <c r="BG103" s="104"/>
      <c r="BH103" s="104"/>
      <c r="BI103" s="104"/>
      <c r="BJ103" s="104"/>
      <c r="BK103" s="105"/>
      <c r="BL103" s="9"/>
    </row>
    <row r="104" spans="1:64" ht="20.25" customHeight="1" x14ac:dyDescent="0.2">
      <c r="A104" s="106" t="s">
        <v>405</v>
      </c>
      <c r="B104" s="153" t="s">
        <v>155</v>
      </c>
      <c r="C104" s="154" t="s">
        <v>166</v>
      </c>
      <c r="D104" s="51">
        <f t="shared" si="7"/>
        <v>57399</v>
      </c>
      <c r="E104" s="110">
        <f t="shared" si="8"/>
        <v>74618.7</v>
      </c>
      <c r="F104" s="96" t="s">
        <v>1052</v>
      </c>
      <c r="G104" s="96"/>
      <c r="H104" s="27" t="s">
        <v>204</v>
      </c>
      <c r="I104" s="2" t="s">
        <v>175</v>
      </c>
      <c r="J104" s="2" t="s">
        <v>181</v>
      </c>
      <c r="K104" s="2">
        <v>6</v>
      </c>
      <c r="L104" s="111">
        <f>D$212</f>
        <v>2410</v>
      </c>
      <c r="M104" s="102"/>
      <c r="N104" s="27" t="str">
        <f t="shared" si="16"/>
        <v>БПП.ОСЗ-147К</v>
      </c>
      <c r="O104" s="2" t="str">
        <f t="shared" si="17"/>
        <v>Комплект опор стола П-образных завершающих 1475мм</v>
      </c>
      <c r="P104" s="2" t="str">
        <f t="shared" si="18"/>
        <v>1475*60*713</v>
      </c>
      <c r="Q104" s="2">
        <v>1</v>
      </c>
      <c r="R104" s="111">
        <f t="shared" si="19"/>
        <v>9333</v>
      </c>
      <c r="S104" s="5"/>
      <c r="T104" s="27" t="s">
        <v>556</v>
      </c>
      <c r="U104" s="2" t="s">
        <v>82</v>
      </c>
      <c r="V104" s="2" t="s">
        <v>79</v>
      </c>
      <c r="W104" s="2">
        <v>2</v>
      </c>
      <c r="X104" s="111">
        <f>D185</f>
        <v>5598</v>
      </c>
      <c r="Y104" s="104"/>
      <c r="Z104" s="27" t="s">
        <v>753</v>
      </c>
      <c r="AA104" s="2" t="s">
        <v>121</v>
      </c>
      <c r="AB104" s="2" t="s">
        <v>87</v>
      </c>
      <c r="AC104" s="2">
        <v>6</v>
      </c>
      <c r="AD104" s="111">
        <f>D$192</f>
        <v>3735</v>
      </c>
      <c r="AF104" s="9"/>
      <c r="AG104" s="104"/>
      <c r="AH104" s="104"/>
      <c r="AI104" s="104"/>
      <c r="AJ104" s="104"/>
      <c r="AL104" s="9"/>
      <c r="AM104" s="104"/>
      <c r="AN104" s="104"/>
      <c r="AO104" s="104"/>
      <c r="AP104" s="104"/>
      <c r="BA104" s="96"/>
      <c r="BB104" s="9"/>
      <c r="BC104" s="9"/>
      <c r="BE104" s="9"/>
      <c r="BF104" s="104"/>
      <c r="BG104" s="104"/>
      <c r="BH104" s="104"/>
      <c r="BI104" s="104"/>
      <c r="BJ104" s="104"/>
      <c r="BK104" s="105"/>
      <c r="BL104" s="9"/>
    </row>
    <row r="105" spans="1:64" ht="20.25" customHeight="1" x14ac:dyDescent="0.2">
      <c r="A105" s="106" t="s">
        <v>406</v>
      </c>
      <c r="B105" s="153" t="s">
        <v>155</v>
      </c>
      <c r="C105" s="154" t="s">
        <v>167</v>
      </c>
      <c r="D105" s="51">
        <f t="shared" si="7"/>
        <v>58053</v>
      </c>
      <c r="E105" s="110">
        <f t="shared" si="8"/>
        <v>75468.900000000009</v>
      </c>
      <c r="F105" s="96" t="s">
        <v>1053</v>
      </c>
      <c r="G105" s="96"/>
      <c r="H105" s="27" t="s">
        <v>205</v>
      </c>
      <c r="I105" s="2" t="s">
        <v>175</v>
      </c>
      <c r="J105" s="2" t="s">
        <v>182</v>
      </c>
      <c r="K105" s="2">
        <v>6</v>
      </c>
      <c r="L105" s="111">
        <f>D$213</f>
        <v>2519</v>
      </c>
      <c r="M105" s="102"/>
      <c r="N105" s="27" t="str">
        <f t="shared" si="16"/>
        <v>БПП.ОСЗ-147К</v>
      </c>
      <c r="O105" s="2" t="str">
        <f t="shared" si="17"/>
        <v>Комплект опор стола П-образных завершающих 1475мм</v>
      </c>
      <c r="P105" s="2" t="str">
        <f t="shared" si="18"/>
        <v>1475*60*713</v>
      </c>
      <c r="Q105" s="2">
        <v>1</v>
      </c>
      <c r="R105" s="111">
        <f t="shared" si="19"/>
        <v>9333</v>
      </c>
      <c r="S105" s="5"/>
      <c r="T105" s="27" t="s">
        <v>556</v>
      </c>
      <c r="U105" s="2" t="s">
        <v>82</v>
      </c>
      <c r="V105" s="2" t="s">
        <v>79</v>
      </c>
      <c r="W105" s="2">
        <v>2</v>
      </c>
      <c r="X105" s="111">
        <f>D185</f>
        <v>5598</v>
      </c>
      <c r="Y105" s="104"/>
      <c r="Z105" s="27" t="s">
        <v>701</v>
      </c>
      <c r="AA105" s="2" t="s">
        <v>122</v>
      </c>
      <c r="AB105" s="2" t="s">
        <v>88</v>
      </c>
      <c r="AC105" s="2">
        <v>6</v>
      </c>
      <c r="AD105" s="111">
        <f>D$193</f>
        <v>3735</v>
      </c>
      <c r="AF105" s="9"/>
      <c r="AG105" s="104"/>
      <c r="AH105" s="104"/>
      <c r="AI105" s="104"/>
      <c r="AJ105" s="104"/>
      <c r="AL105" s="9"/>
      <c r="AM105" s="104"/>
      <c r="AN105" s="104"/>
      <c r="AO105" s="104"/>
      <c r="AP105" s="104"/>
      <c r="BA105" s="96"/>
      <c r="BB105" s="9"/>
      <c r="BC105" s="9"/>
      <c r="BE105" s="9"/>
      <c r="BF105" s="104"/>
      <c r="BG105" s="104"/>
      <c r="BH105" s="104"/>
      <c r="BI105" s="104"/>
      <c r="BJ105" s="104"/>
      <c r="BK105" s="105"/>
      <c r="BL105" s="9"/>
    </row>
    <row r="106" spans="1:64" ht="20.25" customHeight="1" thickBot="1" x14ac:dyDescent="0.25">
      <c r="A106" s="112" t="s">
        <v>407</v>
      </c>
      <c r="B106" s="155" t="s">
        <v>155</v>
      </c>
      <c r="C106" s="156" t="s">
        <v>168</v>
      </c>
      <c r="D106" s="144">
        <f t="shared" si="7"/>
        <v>61239</v>
      </c>
      <c r="E106" s="116">
        <f t="shared" si="8"/>
        <v>79610.7</v>
      </c>
      <c r="F106" s="96" t="s">
        <v>1054</v>
      </c>
      <c r="G106" s="96"/>
      <c r="H106" s="32" t="s">
        <v>206</v>
      </c>
      <c r="I106" s="117" t="s">
        <v>175</v>
      </c>
      <c r="J106" s="117" t="s">
        <v>183</v>
      </c>
      <c r="K106" s="117">
        <v>6</v>
      </c>
      <c r="L106" s="118">
        <f>D$214</f>
        <v>2741</v>
      </c>
      <c r="M106" s="102"/>
      <c r="N106" s="32" t="str">
        <f t="shared" si="16"/>
        <v>БПП.ОСЗ-147К</v>
      </c>
      <c r="O106" s="117" t="str">
        <f t="shared" si="17"/>
        <v>Комплект опор стола П-образных завершающих 1475мм</v>
      </c>
      <c r="P106" s="117" t="str">
        <f t="shared" si="18"/>
        <v>1475*60*713</v>
      </c>
      <c r="Q106" s="117">
        <v>1</v>
      </c>
      <c r="R106" s="118">
        <f t="shared" si="19"/>
        <v>9333</v>
      </c>
      <c r="S106" s="5"/>
      <c r="T106" s="32" t="s">
        <v>556</v>
      </c>
      <c r="U106" s="117" t="s">
        <v>82</v>
      </c>
      <c r="V106" s="117" t="s">
        <v>79</v>
      </c>
      <c r="W106" s="117">
        <v>2</v>
      </c>
      <c r="X106" s="118">
        <f>D185</f>
        <v>5598</v>
      </c>
      <c r="Y106" s="104"/>
      <c r="Z106" s="32" t="s">
        <v>702</v>
      </c>
      <c r="AA106" s="117" t="s">
        <v>123</v>
      </c>
      <c r="AB106" s="117" t="s">
        <v>89</v>
      </c>
      <c r="AC106" s="117">
        <v>6</v>
      </c>
      <c r="AD106" s="118">
        <f>D$194</f>
        <v>4044</v>
      </c>
      <c r="AF106" s="9"/>
      <c r="AG106" s="104"/>
      <c r="AH106" s="104"/>
      <c r="AI106" s="104"/>
      <c r="AJ106" s="104"/>
      <c r="AL106" s="9"/>
      <c r="AM106" s="104"/>
      <c r="AN106" s="104"/>
      <c r="AO106" s="104"/>
      <c r="AP106" s="104"/>
      <c r="BA106" s="96"/>
      <c r="BB106" s="9"/>
      <c r="BC106" s="9"/>
      <c r="BE106" s="9"/>
      <c r="BF106" s="104"/>
      <c r="BG106" s="104"/>
      <c r="BH106" s="104"/>
      <c r="BI106" s="104"/>
      <c r="BJ106" s="104"/>
      <c r="BK106" s="105"/>
      <c r="BL106" s="9"/>
    </row>
    <row r="107" spans="1:64" ht="20.25" customHeight="1" x14ac:dyDescent="0.2">
      <c r="A107" s="132" t="s">
        <v>408</v>
      </c>
      <c r="B107" s="103" t="s">
        <v>129</v>
      </c>
      <c r="C107" s="99" t="s">
        <v>130</v>
      </c>
      <c r="D107" s="145">
        <f>L107*K107+R107*Q107+X107*W107+AD107*AC107+AJ107*AI107+AP107*AO107</f>
        <v>17695</v>
      </c>
      <c r="E107" s="95">
        <f t="shared" si="8"/>
        <v>23003.5</v>
      </c>
      <c r="F107" s="96" t="s">
        <v>1094</v>
      </c>
      <c r="G107" s="96"/>
      <c r="H107" s="38" t="s">
        <v>241</v>
      </c>
      <c r="I107" s="124" t="s">
        <v>191</v>
      </c>
      <c r="J107" s="124" t="s">
        <v>192</v>
      </c>
      <c r="K107" s="124">
        <v>1</v>
      </c>
      <c r="L107" s="125">
        <f>D$227</f>
        <v>2761</v>
      </c>
      <c r="M107" s="102"/>
      <c r="N107" s="65" t="s">
        <v>869</v>
      </c>
      <c r="O107" s="100" t="s">
        <v>871</v>
      </c>
      <c r="P107" s="157" t="s">
        <v>78</v>
      </c>
      <c r="Q107" s="100">
        <v>1</v>
      </c>
      <c r="R107" s="158">
        <f>$D$179</f>
        <v>8704</v>
      </c>
      <c r="S107" s="5"/>
      <c r="T107" s="22" t="s">
        <v>752</v>
      </c>
      <c r="U107" s="124" t="s">
        <v>119</v>
      </c>
      <c r="V107" s="124" t="s">
        <v>85</v>
      </c>
      <c r="W107" s="124">
        <v>2</v>
      </c>
      <c r="X107" s="125">
        <f>D$190</f>
        <v>3115</v>
      </c>
      <c r="Y107" s="104"/>
      <c r="Z107" s="9"/>
      <c r="AA107" s="104"/>
      <c r="AB107" s="104"/>
      <c r="AC107" s="104"/>
      <c r="AD107" s="104"/>
      <c r="AF107" s="9"/>
      <c r="AG107" s="104"/>
      <c r="AH107" s="104"/>
      <c r="AI107" s="104"/>
      <c r="AJ107" s="104"/>
      <c r="AL107" s="9"/>
      <c r="AM107" s="104"/>
      <c r="AN107" s="104"/>
      <c r="AO107" s="104"/>
      <c r="AP107" s="104"/>
      <c r="BA107" s="96"/>
      <c r="BB107" s="9"/>
      <c r="BC107" s="9"/>
      <c r="BE107" s="9"/>
      <c r="BF107" s="104"/>
      <c r="BG107" s="104"/>
      <c r="BH107" s="104"/>
      <c r="BI107" s="104"/>
      <c r="BJ107" s="104"/>
      <c r="BK107" s="105"/>
      <c r="BL107" s="9"/>
    </row>
    <row r="108" spans="1:64" ht="20.25" customHeight="1" x14ac:dyDescent="0.2">
      <c r="A108" s="128" t="s">
        <v>409</v>
      </c>
      <c r="B108" s="153" t="s">
        <v>129</v>
      </c>
      <c r="C108" s="154" t="s">
        <v>131</v>
      </c>
      <c r="D108" s="51">
        <f t="shared" si="7"/>
        <v>18755</v>
      </c>
      <c r="E108" s="110">
        <f t="shared" si="8"/>
        <v>24381.5</v>
      </c>
      <c r="F108" s="96" t="s">
        <v>1095</v>
      </c>
      <c r="G108" s="96"/>
      <c r="H108" s="27" t="s">
        <v>242</v>
      </c>
      <c r="I108" s="2" t="s">
        <v>191</v>
      </c>
      <c r="J108" s="2" t="s">
        <v>193</v>
      </c>
      <c r="K108" s="2">
        <v>1</v>
      </c>
      <c r="L108" s="111">
        <f>D$228</f>
        <v>3201</v>
      </c>
      <c r="M108" s="102"/>
      <c r="N108" s="66" t="s">
        <v>869</v>
      </c>
      <c r="O108" s="2" t="s">
        <v>871</v>
      </c>
      <c r="P108" s="159" t="s">
        <v>78</v>
      </c>
      <c r="Q108" s="2">
        <v>1</v>
      </c>
      <c r="R108" s="111">
        <f t="shared" ref="R108:R121" si="20">$D$179</f>
        <v>8704</v>
      </c>
      <c r="S108" s="5"/>
      <c r="T108" s="27" t="s">
        <v>739</v>
      </c>
      <c r="U108" s="2" t="s">
        <v>120</v>
      </c>
      <c r="V108" s="2" t="s">
        <v>86</v>
      </c>
      <c r="W108" s="2">
        <v>2</v>
      </c>
      <c r="X108" s="111">
        <f>D$191</f>
        <v>3425</v>
      </c>
      <c r="Y108" s="104"/>
      <c r="Z108" s="9"/>
      <c r="AA108" s="104"/>
      <c r="AB108" s="104"/>
      <c r="AC108" s="104"/>
      <c r="AD108" s="104"/>
      <c r="AF108" s="9"/>
      <c r="AG108" s="104"/>
      <c r="AH108" s="104"/>
      <c r="AI108" s="104"/>
      <c r="AJ108" s="104"/>
      <c r="AL108" s="9"/>
      <c r="AM108" s="104"/>
      <c r="AN108" s="104"/>
      <c r="AO108" s="104"/>
      <c r="AP108" s="104"/>
      <c r="BA108" s="96"/>
      <c r="BB108" s="9"/>
      <c r="BC108" s="9"/>
      <c r="BE108" s="9"/>
      <c r="BF108" s="104"/>
      <c r="BG108" s="104"/>
      <c r="BH108" s="104"/>
      <c r="BI108" s="104"/>
      <c r="BJ108" s="104"/>
      <c r="BK108" s="105"/>
      <c r="BL108" s="9"/>
    </row>
    <row r="109" spans="1:64" ht="20.25" customHeight="1" x14ac:dyDescent="0.2">
      <c r="A109" s="128" t="s">
        <v>410</v>
      </c>
      <c r="B109" s="153" t="s">
        <v>129</v>
      </c>
      <c r="C109" s="154" t="s">
        <v>132</v>
      </c>
      <c r="D109" s="51">
        <f t="shared" si="7"/>
        <v>19805</v>
      </c>
      <c r="E109" s="110">
        <f t="shared" si="8"/>
        <v>25746.5</v>
      </c>
      <c r="F109" s="96" t="s">
        <v>1096</v>
      </c>
      <c r="G109" s="96"/>
      <c r="H109" s="27" t="s">
        <v>243</v>
      </c>
      <c r="I109" s="2" t="s">
        <v>191</v>
      </c>
      <c r="J109" s="2" t="s">
        <v>194</v>
      </c>
      <c r="K109" s="2">
        <v>1</v>
      </c>
      <c r="L109" s="111">
        <f>D$229</f>
        <v>3631</v>
      </c>
      <c r="M109" s="102"/>
      <c r="N109" s="66" t="s">
        <v>869</v>
      </c>
      <c r="O109" s="2" t="s">
        <v>871</v>
      </c>
      <c r="P109" s="159" t="s">
        <v>78</v>
      </c>
      <c r="Q109" s="2">
        <v>1</v>
      </c>
      <c r="R109" s="111">
        <f t="shared" si="20"/>
        <v>8704</v>
      </c>
      <c r="S109" s="5"/>
      <c r="T109" s="27" t="s">
        <v>753</v>
      </c>
      <c r="U109" s="2" t="s">
        <v>121</v>
      </c>
      <c r="V109" s="2" t="s">
        <v>87</v>
      </c>
      <c r="W109" s="2">
        <v>2</v>
      </c>
      <c r="X109" s="111">
        <f>D$192</f>
        <v>3735</v>
      </c>
      <c r="Y109" s="104"/>
      <c r="Z109" s="9"/>
      <c r="AA109" s="104"/>
      <c r="AB109" s="104"/>
      <c r="AC109" s="104"/>
      <c r="AD109" s="104"/>
      <c r="AF109" s="9"/>
      <c r="AG109" s="104"/>
      <c r="AH109" s="104"/>
      <c r="AI109" s="104"/>
      <c r="AJ109" s="104"/>
      <c r="AL109" s="9"/>
      <c r="AM109" s="104"/>
      <c r="AN109" s="104"/>
      <c r="AO109" s="104"/>
      <c r="AP109" s="104"/>
      <c r="BA109" s="96"/>
      <c r="BB109" s="9"/>
      <c r="BC109" s="9"/>
      <c r="BE109" s="9"/>
      <c r="BF109" s="104"/>
      <c r="BG109" s="104"/>
      <c r="BH109" s="104"/>
      <c r="BI109" s="104"/>
      <c r="BJ109" s="104"/>
      <c r="BK109" s="105"/>
      <c r="BL109" s="9"/>
    </row>
    <row r="110" spans="1:64" ht="20.25" customHeight="1" x14ac:dyDescent="0.2">
      <c r="A110" s="128" t="s">
        <v>411</v>
      </c>
      <c r="B110" s="153" t="s">
        <v>129</v>
      </c>
      <c r="C110" s="154" t="s">
        <v>133</v>
      </c>
      <c r="D110" s="51">
        <f t="shared" si="7"/>
        <v>20276</v>
      </c>
      <c r="E110" s="110">
        <f t="shared" si="8"/>
        <v>26358.799999999999</v>
      </c>
      <c r="F110" s="96" t="s">
        <v>1097</v>
      </c>
      <c r="G110" s="96"/>
      <c r="H110" s="27" t="s">
        <v>244</v>
      </c>
      <c r="I110" s="2" t="s">
        <v>191</v>
      </c>
      <c r="J110" s="2" t="s">
        <v>195</v>
      </c>
      <c r="K110" s="2">
        <v>1</v>
      </c>
      <c r="L110" s="111">
        <f>D$230</f>
        <v>4102</v>
      </c>
      <c r="M110" s="102"/>
      <c r="N110" s="66" t="s">
        <v>869</v>
      </c>
      <c r="O110" s="2" t="s">
        <v>871</v>
      </c>
      <c r="P110" s="159" t="s">
        <v>78</v>
      </c>
      <c r="Q110" s="2">
        <v>1</v>
      </c>
      <c r="R110" s="111">
        <f t="shared" si="20"/>
        <v>8704</v>
      </c>
      <c r="S110" s="5"/>
      <c r="T110" s="27" t="s">
        <v>701</v>
      </c>
      <c r="U110" s="2" t="s">
        <v>122</v>
      </c>
      <c r="V110" s="2" t="s">
        <v>88</v>
      </c>
      <c r="W110" s="2">
        <v>2</v>
      </c>
      <c r="X110" s="111">
        <f>D$193</f>
        <v>3735</v>
      </c>
      <c r="Y110" s="104"/>
      <c r="Z110" s="9"/>
      <c r="AA110" s="104"/>
      <c r="AB110" s="104"/>
      <c r="AC110" s="104"/>
      <c r="AD110" s="104"/>
      <c r="AF110" s="9"/>
      <c r="AG110" s="104"/>
      <c r="AH110" s="104"/>
      <c r="AI110" s="104"/>
      <c r="AJ110" s="104"/>
      <c r="AL110" s="9"/>
      <c r="AM110" s="104"/>
      <c r="AN110" s="104"/>
      <c r="AO110" s="104"/>
      <c r="AP110" s="104"/>
      <c r="BA110" s="96"/>
      <c r="BB110" s="9"/>
      <c r="BC110" s="9"/>
      <c r="BE110" s="9"/>
      <c r="BF110" s="104"/>
      <c r="BG110" s="104"/>
      <c r="BH110" s="104"/>
      <c r="BI110" s="104"/>
      <c r="BJ110" s="104"/>
      <c r="BK110" s="105"/>
      <c r="BL110" s="9"/>
    </row>
    <row r="111" spans="1:64" ht="20.25" customHeight="1" thickBot="1" x14ac:dyDescent="0.25">
      <c r="A111" s="133" t="s">
        <v>412</v>
      </c>
      <c r="B111" s="155" t="s">
        <v>129</v>
      </c>
      <c r="C111" s="156" t="s">
        <v>134</v>
      </c>
      <c r="D111" s="144">
        <f t="shared" si="7"/>
        <v>21364</v>
      </c>
      <c r="E111" s="116">
        <f t="shared" si="8"/>
        <v>27773.200000000001</v>
      </c>
      <c r="F111" s="96" t="s">
        <v>1098</v>
      </c>
      <c r="G111" s="96"/>
      <c r="H111" s="34" t="s">
        <v>245</v>
      </c>
      <c r="I111" s="119" t="s">
        <v>191</v>
      </c>
      <c r="J111" s="119" t="s">
        <v>196</v>
      </c>
      <c r="K111" s="119">
        <v>1</v>
      </c>
      <c r="L111" s="120">
        <f>D$231</f>
        <v>4572</v>
      </c>
      <c r="M111" s="102"/>
      <c r="N111" s="67" t="s">
        <v>869</v>
      </c>
      <c r="O111" s="117" t="s">
        <v>871</v>
      </c>
      <c r="P111" s="160" t="s">
        <v>78</v>
      </c>
      <c r="Q111" s="117">
        <v>1</v>
      </c>
      <c r="R111" s="118">
        <f t="shared" si="20"/>
        <v>8704</v>
      </c>
      <c r="S111" s="5"/>
      <c r="T111" s="32" t="s">
        <v>702</v>
      </c>
      <c r="U111" s="119" t="s">
        <v>123</v>
      </c>
      <c r="V111" s="119" t="s">
        <v>89</v>
      </c>
      <c r="W111" s="119">
        <v>2</v>
      </c>
      <c r="X111" s="120">
        <f>D$194</f>
        <v>4044</v>
      </c>
      <c r="Y111" s="104"/>
      <c r="Z111" s="9"/>
      <c r="AA111" s="104"/>
      <c r="AB111" s="104"/>
      <c r="AC111" s="104"/>
      <c r="AD111" s="104"/>
      <c r="AF111" s="9"/>
      <c r="AG111" s="104"/>
      <c r="AH111" s="104"/>
      <c r="AI111" s="104"/>
      <c r="AJ111" s="104"/>
      <c r="AL111" s="9"/>
      <c r="AM111" s="104"/>
      <c r="AN111" s="104"/>
      <c r="AO111" s="104"/>
      <c r="AP111" s="104"/>
      <c r="BA111" s="96"/>
      <c r="BB111" s="9"/>
      <c r="BC111" s="9"/>
      <c r="BE111" s="9"/>
      <c r="BF111" s="104"/>
      <c r="BG111" s="104"/>
      <c r="BH111" s="104"/>
      <c r="BI111" s="104"/>
      <c r="BJ111" s="104"/>
      <c r="BK111" s="105"/>
      <c r="BL111" s="9"/>
    </row>
    <row r="112" spans="1:64" ht="20.25" customHeight="1" x14ac:dyDescent="0.2">
      <c r="A112" s="132" t="s">
        <v>413</v>
      </c>
      <c r="B112" s="103" t="s">
        <v>135</v>
      </c>
      <c r="C112" s="99" t="s">
        <v>137</v>
      </c>
      <c r="D112" s="145">
        <f t="shared" ref="D112:D126" si="21">L112*K112+R112*Q112+X112*W112+AD112*AC112+AJ112*AI112+AP112*AO112</f>
        <v>31974</v>
      </c>
      <c r="E112" s="95">
        <f t="shared" si="8"/>
        <v>41566.200000000004</v>
      </c>
      <c r="F112" s="96" t="s">
        <v>1099</v>
      </c>
      <c r="G112" s="96"/>
      <c r="H112" s="22" t="s">
        <v>241</v>
      </c>
      <c r="I112" s="100" t="s">
        <v>191</v>
      </c>
      <c r="J112" s="100" t="s">
        <v>192</v>
      </c>
      <c r="K112" s="100">
        <v>2</v>
      </c>
      <c r="L112" s="101">
        <f>D$227</f>
        <v>2761</v>
      </c>
      <c r="M112" s="102"/>
      <c r="N112" s="65" t="s">
        <v>869</v>
      </c>
      <c r="O112" s="100" t="s">
        <v>871</v>
      </c>
      <c r="P112" s="157" t="s">
        <v>78</v>
      </c>
      <c r="Q112" s="100">
        <v>1</v>
      </c>
      <c r="R112" s="101">
        <f t="shared" si="20"/>
        <v>8704</v>
      </c>
      <c r="S112" s="5"/>
      <c r="T112" s="22" t="s">
        <v>555</v>
      </c>
      <c r="U112" s="100" t="s">
        <v>81</v>
      </c>
      <c r="V112" s="100" t="s">
        <v>78</v>
      </c>
      <c r="W112" s="100">
        <v>1</v>
      </c>
      <c r="X112" s="101">
        <f>D184</f>
        <v>5288</v>
      </c>
      <c r="Y112" s="104"/>
      <c r="Z112" s="22" t="s">
        <v>752</v>
      </c>
      <c r="AA112" s="100" t="s">
        <v>119</v>
      </c>
      <c r="AB112" s="100" t="s">
        <v>85</v>
      </c>
      <c r="AC112" s="100">
        <v>4</v>
      </c>
      <c r="AD112" s="101">
        <f>D190</f>
        <v>3115</v>
      </c>
      <c r="AF112" s="9"/>
      <c r="AG112" s="104"/>
      <c r="AH112" s="104"/>
      <c r="AI112" s="104"/>
      <c r="AJ112" s="104"/>
      <c r="AL112" s="9"/>
      <c r="AM112" s="104"/>
      <c r="AN112" s="104"/>
      <c r="AO112" s="104"/>
      <c r="AP112" s="104"/>
      <c r="BA112" s="96"/>
      <c r="BB112" s="9"/>
      <c r="BC112" s="9"/>
      <c r="BE112" s="9"/>
      <c r="BF112" s="104"/>
      <c r="BG112" s="104"/>
      <c r="BH112" s="104"/>
      <c r="BI112" s="104"/>
      <c r="BJ112" s="104"/>
      <c r="BK112" s="105"/>
      <c r="BL112" s="9"/>
    </row>
    <row r="113" spans="1:64" ht="20.25" customHeight="1" x14ac:dyDescent="0.2">
      <c r="A113" s="128" t="s">
        <v>414</v>
      </c>
      <c r="B113" s="153" t="s">
        <v>135</v>
      </c>
      <c r="C113" s="154" t="s">
        <v>138</v>
      </c>
      <c r="D113" s="51">
        <f t="shared" si="21"/>
        <v>34094</v>
      </c>
      <c r="E113" s="110">
        <f t="shared" si="8"/>
        <v>44322.200000000004</v>
      </c>
      <c r="F113" s="96" t="s">
        <v>1100</v>
      </c>
      <c r="G113" s="96"/>
      <c r="H113" s="27" t="s">
        <v>242</v>
      </c>
      <c r="I113" s="2" t="s">
        <v>191</v>
      </c>
      <c r="J113" s="2" t="s">
        <v>193</v>
      </c>
      <c r="K113" s="2">
        <v>2</v>
      </c>
      <c r="L113" s="111">
        <f>D$228</f>
        <v>3201</v>
      </c>
      <c r="M113" s="102"/>
      <c r="N113" s="66" t="s">
        <v>869</v>
      </c>
      <c r="O113" s="2" t="s">
        <v>871</v>
      </c>
      <c r="P113" s="159" t="s">
        <v>78</v>
      </c>
      <c r="Q113" s="2">
        <v>1</v>
      </c>
      <c r="R113" s="111">
        <f t="shared" si="20"/>
        <v>8704</v>
      </c>
      <c r="S113" s="5"/>
      <c r="T113" s="27" t="s">
        <v>555</v>
      </c>
      <c r="U113" s="2" t="s">
        <v>81</v>
      </c>
      <c r="V113" s="2" t="s">
        <v>78</v>
      </c>
      <c r="W113" s="2">
        <v>1</v>
      </c>
      <c r="X113" s="111">
        <f>D184</f>
        <v>5288</v>
      </c>
      <c r="Y113" s="104"/>
      <c r="Z113" s="27" t="s">
        <v>739</v>
      </c>
      <c r="AA113" s="2" t="s">
        <v>120</v>
      </c>
      <c r="AB113" s="2" t="s">
        <v>86</v>
      </c>
      <c r="AC113" s="2">
        <v>4</v>
      </c>
      <c r="AD113" s="111">
        <f>D191</f>
        <v>3425</v>
      </c>
      <c r="AF113" s="9"/>
      <c r="AG113" s="104"/>
      <c r="AH113" s="104"/>
      <c r="AI113" s="104"/>
      <c r="AJ113" s="104"/>
      <c r="AL113" s="9"/>
      <c r="AM113" s="104"/>
      <c r="AN113" s="104"/>
      <c r="AO113" s="104"/>
      <c r="AP113" s="104"/>
      <c r="BA113" s="96"/>
      <c r="BB113" s="9"/>
      <c r="BC113" s="9"/>
      <c r="BE113" s="9"/>
      <c r="BF113" s="104"/>
      <c r="BG113" s="104"/>
      <c r="BH113" s="104"/>
      <c r="BI113" s="104"/>
      <c r="BJ113" s="104"/>
      <c r="BK113" s="105"/>
      <c r="BL113" s="9"/>
    </row>
    <row r="114" spans="1:64" ht="20.25" customHeight="1" x14ac:dyDescent="0.2">
      <c r="A114" s="128" t="s">
        <v>415</v>
      </c>
      <c r="B114" s="153" t="s">
        <v>135</v>
      </c>
      <c r="C114" s="154" t="s">
        <v>139</v>
      </c>
      <c r="D114" s="51">
        <f t="shared" si="21"/>
        <v>36194</v>
      </c>
      <c r="E114" s="110">
        <f t="shared" si="8"/>
        <v>47052.200000000004</v>
      </c>
      <c r="F114" s="96" t="s">
        <v>1101</v>
      </c>
      <c r="G114" s="96"/>
      <c r="H114" s="27" t="s">
        <v>243</v>
      </c>
      <c r="I114" s="2" t="s">
        <v>191</v>
      </c>
      <c r="J114" s="2" t="s">
        <v>194</v>
      </c>
      <c r="K114" s="2">
        <v>2</v>
      </c>
      <c r="L114" s="111">
        <f>D$229</f>
        <v>3631</v>
      </c>
      <c r="M114" s="102"/>
      <c r="N114" s="66" t="s">
        <v>869</v>
      </c>
      <c r="O114" s="2" t="s">
        <v>871</v>
      </c>
      <c r="P114" s="159" t="s">
        <v>78</v>
      </c>
      <c r="Q114" s="2">
        <v>1</v>
      </c>
      <c r="R114" s="111">
        <f t="shared" si="20"/>
        <v>8704</v>
      </c>
      <c r="S114" s="5"/>
      <c r="T114" s="27" t="s">
        <v>555</v>
      </c>
      <c r="U114" s="2" t="s">
        <v>81</v>
      </c>
      <c r="V114" s="2" t="s">
        <v>78</v>
      </c>
      <c r="W114" s="2">
        <v>1</v>
      </c>
      <c r="X114" s="111">
        <f>D184</f>
        <v>5288</v>
      </c>
      <c r="Y114" s="104"/>
      <c r="Z114" s="27" t="s">
        <v>753</v>
      </c>
      <c r="AA114" s="2" t="s">
        <v>121</v>
      </c>
      <c r="AB114" s="2" t="s">
        <v>87</v>
      </c>
      <c r="AC114" s="2">
        <v>4</v>
      </c>
      <c r="AD114" s="111">
        <f>D192</f>
        <v>3735</v>
      </c>
      <c r="AF114" s="9"/>
      <c r="AG114" s="104"/>
      <c r="AH114" s="104"/>
      <c r="AI114" s="104"/>
      <c r="AJ114" s="104"/>
      <c r="AL114" s="9"/>
      <c r="AM114" s="104"/>
      <c r="AN114" s="104"/>
      <c r="AO114" s="104"/>
      <c r="AP114" s="104"/>
      <c r="BA114" s="96"/>
      <c r="BB114" s="9"/>
      <c r="BC114" s="9"/>
      <c r="BE114" s="9"/>
      <c r="BF114" s="104"/>
      <c r="BG114" s="104"/>
      <c r="BH114" s="104"/>
      <c r="BI114" s="104"/>
      <c r="BJ114" s="104"/>
      <c r="BK114" s="105"/>
      <c r="BL114" s="9"/>
    </row>
    <row r="115" spans="1:64" ht="20.25" customHeight="1" x14ac:dyDescent="0.2">
      <c r="A115" s="128" t="s">
        <v>416</v>
      </c>
      <c r="B115" s="153" t="s">
        <v>135</v>
      </c>
      <c r="C115" s="154" t="s">
        <v>140</v>
      </c>
      <c r="D115" s="51">
        <f t="shared" si="21"/>
        <v>37136</v>
      </c>
      <c r="E115" s="110">
        <f t="shared" si="8"/>
        <v>48276.800000000003</v>
      </c>
      <c r="F115" s="96" t="s">
        <v>1001</v>
      </c>
      <c r="G115" s="96"/>
      <c r="H115" s="27" t="s">
        <v>244</v>
      </c>
      <c r="I115" s="2" t="s">
        <v>191</v>
      </c>
      <c r="J115" s="2" t="s">
        <v>195</v>
      </c>
      <c r="K115" s="2">
        <v>2</v>
      </c>
      <c r="L115" s="111">
        <f>D$230</f>
        <v>4102</v>
      </c>
      <c r="M115" s="102"/>
      <c r="N115" s="66" t="s">
        <v>869</v>
      </c>
      <c r="O115" s="2" t="s">
        <v>871</v>
      </c>
      <c r="P115" s="159" t="s">
        <v>78</v>
      </c>
      <c r="Q115" s="2">
        <v>1</v>
      </c>
      <c r="R115" s="111">
        <f t="shared" si="20"/>
        <v>8704</v>
      </c>
      <c r="S115" s="5"/>
      <c r="T115" s="27" t="s">
        <v>555</v>
      </c>
      <c r="U115" s="2" t="s">
        <v>81</v>
      </c>
      <c r="V115" s="2" t="s">
        <v>78</v>
      </c>
      <c r="W115" s="2">
        <v>1</v>
      </c>
      <c r="X115" s="111">
        <f>D184</f>
        <v>5288</v>
      </c>
      <c r="Y115" s="104"/>
      <c r="Z115" s="27" t="s">
        <v>701</v>
      </c>
      <c r="AA115" s="2" t="s">
        <v>122</v>
      </c>
      <c r="AB115" s="2" t="s">
        <v>88</v>
      </c>
      <c r="AC115" s="2">
        <v>4</v>
      </c>
      <c r="AD115" s="111">
        <f>D193</f>
        <v>3735</v>
      </c>
      <c r="AF115" s="9"/>
      <c r="AG115" s="104"/>
      <c r="AH115" s="104"/>
      <c r="AI115" s="104"/>
      <c r="AJ115" s="104"/>
      <c r="AL115" s="9"/>
      <c r="AM115" s="104"/>
      <c r="AN115" s="104"/>
      <c r="AO115" s="104"/>
      <c r="AP115" s="104"/>
      <c r="BA115" s="96"/>
      <c r="BB115" s="9"/>
      <c r="BC115" s="9"/>
      <c r="BE115" s="9"/>
      <c r="BF115" s="104"/>
      <c r="BG115" s="104"/>
      <c r="BH115" s="104"/>
      <c r="BI115" s="104"/>
      <c r="BJ115" s="104"/>
      <c r="BK115" s="105"/>
      <c r="BL115" s="9"/>
    </row>
    <row r="116" spans="1:64" ht="20.25" customHeight="1" thickBot="1" x14ac:dyDescent="0.25">
      <c r="A116" s="133" t="s">
        <v>417</v>
      </c>
      <c r="B116" s="155" t="s">
        <v>135</v>
      </c>
      <c r="C116" s="156" t="s">
        <v>141</v>
      </c>
      <c r="D116" s="144">
        <f t="shared" si="21"/>
        <v>39312</v>
      </c>
      <c r="E116" s="116">
        <f t="shared" si="8"/>
        <v>51105.599999999999</v>
      </c>
      <c r="F116" s="96" t="s">
        <v>1102</v>
      </c>
      <c r="G116" s="96"/>
      <c r="H116" s="32" t="s">
        <v>245</v>
      </c>
      <c r="I116" s="117" t="s">
        <v>191</v>
      </c>
      <c r="J116" s="117" t="s">
        <v>196</v>
      </c>
      <c r="K116" s="117">
        <v>2</v>
      </c>
      <c r="L116" s="118">
        <f>D$231</f>
        <v>4572</v>
      </c>
      <c r="M116" s="102"/>
      <c r="N116" s="67" t="s">
        <v>869</v>
      </c>
      <c r="O116" s="117" t="s">
        <v>871</v>
      </c>
      <c r="P116" s="160" t="s">
        <v>78</v>
      </c>
      <c r="Q116" s="117">
        <v>1</v>
      </c>
      <c r="R116" s="118">
        <f t="shared" si="20"/>
        <v>8704</v>
      </c>
      <c r="S116" s="5"/>
      <c r="T116" s="32" t="s">
        <v>555</v>
      </c>
      <c r="U116" s="117" t="s">
        <v>81</v>
      </c>
      <c r="V116" s="117" t="s">
        <v>78</v>
      </c>
      <c r="W116" s="117">
        <v>1</v>
      </c>
      <c r="X116" s="118">
        <f>D184</f>
        <v>5288</v>
      </c>
      <c r="Y116" s="104"/>
      <c r="Z116" s="32" t="s">
        <v>702</v>
      </c>
      <c r="AA116" s="117" t="s">
        <v>123</v>
      </c>
      <c r="AB116" s="117" t="s">
        <v>89</v>
      </c>
      <c r="AC116" s="117">
        <v>4</v>
      </c>
      <c r="AD116" s="118">
        <f>D194</f>
        <v>4044</v>
      </c>
      <c r="AF116" s="9"/>
      <c r="AG116" s="104"/>
      <c r="AH116" s="104"/>
      <c r="AI116" s="104"/>
      <c r="AJ116" s="104"/>
      <c r="AL116" s="9"/>
      <c r="AM116" s="104"/>
      <c r="AN116" s="104"/>
      <c r="AO116" s="104"/>
      <c r="AP116" s="104"/>
      <c r="BA116" s="96"/>
      <c r="BB116" s="9"/>
      <c r="BC116" s="9"/>
      <c r="BE116" s="9"/>
      <c r="BF116" s="104"/>
      <c r="BG116" s="104"/>
      <c r="BH116" s="104"/>
      <c r="BI116" s="104"/>
      <c r="BJ116" s="104"/>
      <c r="BK116" s="105"/>
      <c r="BL116" s="9"/>
    </row>
    <row r="117" spans="1:64" ht="20.25" customHeight="1" x14ac:dyDescent="0.2">
      <c r="A117" s="132" t="s">
        <v>418</v>
      </c>
      <c r="B117" s="103" t="s">
        <v>136</v>
      </c>
      <c r="C117" s="99" t="s">
        <v>142</v>
      </c>
      <c r="D117" s="145">
        <f t="shared" si="21"/>
        <v>46253</v>
      </c>
      <c r="E117" s="95">
        <f t="shared" si="8"/>
        <v>60128.9</v>
      </c>
      <c r="F117" s="96" t="s">
        <v>1103</v>
      </c>
      <c r="G117" s="96"/>
      <c r="H117" s="38" t="s">
        <v>241</v>
      </c>
      <c r="I117" s="124" t="s">
        <v>191</v>
      </c>
      <c r="J117" s="124" t="s">
        <v>192</v>
      </c>
      <c r="K117" s="124">
        <v>3</v>
      </c>
      <c r="L117" s="125">
        <f>D$227</f>
        <v>2761</v>
      </c>
      <c r="M117" s="102"/>
      <c r="N117" s="65" t="s">
        <v>869</v>
      </c>
      <c r="O117" s="124" t="s">
        <v>871</v>
      </c>
      <c r="P117" s="161" t="s">
        <v>78</v>
      </c>
      <c r="Q117" s="124">
        <v>1</v>
      </c>
      <c r="R117" s="125">
        <f t="shared" si="20"/>
        <v>8704</v>
      </c>
      <c r="S117" s="5"/>
      <c r="T117" s="38" t="s">
        <v>555</v>
      </c>
      <c r="U117" s="124" t="s">
        <v>81</v>
      </c>
      <c r="V117" s="124" t="s">
        <v>78</v>
      </c>
      <c r="W117" s="124">
        <v>2</v>
      </c>
      <c r="X117" s="125">
        <f>D184</f>
        <v>5288</v>
      </c>
      <c r="Y117" s="104"/>
      <c r="Z117" s="22" t="s">
        <v>752</v>
      </c>
      <c r="AA117" s="124" t="s">
        <v>119</v>
      </c>
      <c r="AB117" s="124" t="s">
        <v>85</v>
      </c>
      <c r="AC117" s="124">
        <v>6</v>
      </c>
      <c r="AD117" s="125">
        <f>D190</f>
        <v>3115</v>
      </c>
      <c r="AF117" s="9"/>
      <c r="AG117" s="104"/>
      <c r="AH117" s="104"/>
      <c r="AI117" s="104"/>
      <c r="AJ117" s="104"/>
      <c r="AL117" s="9"/>
      <c r="AM117" s="104"/>
      <c r="AN117" s="104"/>
      <c r="AO117" s="104"/>
      <c r="AP117" s="104"/>
      <c r="BA117" s="96"/>
      <c r="BB117" s="9"/>
      <c r="BC117" s="9"/>
      <c r="BE117" s="9"/>
      <c r="BF117" s="104"/>
      <c r="BG117" s="104"/>
      <c r="BH117" s="104"/>
      <c r="BI117" s="104"/>
      <c r="BJ117" s="104"/>
      <c r="BK117" s="105"/>
      <c r="BL117" s="9"/>
    </row>
    <row r="118" spans="1:64" ht="20.25" customHeight="1" x14ac:dyDescent="0.2">
      <c r="A118" s="128" t="s">
        <v>419</v>
      </c>
      <c r="B118" s="153" t="s">
        <v>136</v>
      </c>
      <c r="C118" s="154" t="s">
        <v>141</v>
      </c>
      <c r="D118" s="51">
        <f t="shared" si="21"/>
        <v>49433</v>
      </c>
      <c r="E118" s="110">
        <f t="shared" si="8"/>
        <v>64262.9</v>
      </c>
      <c r="F118" s="96" t="s">
        <v>1104</v>
      </c>
      <c r="G118" s="96"/>
      <c r="H118" s="27" t="s">
        <v>242</v>
      </c>
      <c r="I118" s="2" t="s">
        <v>191</v>
      </c>
      <c r="J118" s="2" t="s">
        <v>193</v>
      </c>
      <c r="K118" s="2">
        <v>3</v>
      </c>
      <c r="L118" s="111">
        <f>D$228</f>
        <v>3201</v>
      </c>
      <c r="M118" s="102"/>
      <c r="N118" s="66" t="s">
        <v>869</v>
      </c>
      <c r="O118" s="2" t="s">
        <v>871</v>
      </c>
      <c r="P118" s="159" t="s">
        <v>78</v>
      </c>
      <c r="Q118" s="2">
        <v>1</v>
      </c>
      <c r="R118" s="111">
        <f t="shared" si="20"/>
        <v>8704</v>
      </c>
      <c r="S118" s="5"/>
      <c r="T118" s="27" t="s">
        <v>555</v>
      </c>
      <c r="U118" s="2" t="s">
        <v>81</v>
      </c>
      <c r="V118" s="2" t="s">
        <v>78</v>
      </c>
      <c r="W118" s="2">
        <v>2</v>
      </c>
      <c r="X118" s="111">
        <f>D184</f>
        <v>5288</v>
      </c>
      <c r="Y118" s="104"/>
      <c r="Z118" s="27" t="s">
        <v>739</v>
      </c>
      <c r="AA118" s="2" t="s">
        <v>120</v>
      </c>
      <c r="AB118" s="2" t="s">
        <v>86</v>
      </c>
      <c r="AC118" s="2">
        <v>6</v>
      </c>
      <c r="AD118" s="111">
        <f>D191</f>
        <v>3425</v>
      </c>
      <c r="AF118" s="9"/>
      <c r="AG118" s="104"/>
      <c r="AH118" s="104"/>
      <c r="AI118" s="104"/>
      <c r="AJ118" s="104"/>
      <c r="AL118" s="9"/>
      <c r="AM118" s="104"/>
      <c r="AN118" s="104"/>
      <c r="AO118" s="104"/>
      <c r="AP118" s="104"/>
      <c r="BA118" s="96"/>
      <c r="BB118" s="9"/>
      <c r="BC118" s="9"/>
      <c r="BE118" s="9"/>
      <c r="BF118" s="104"/>
      <c r="BG118" s="104"/>
      <c r="BH118" s="104"/>
      <c r="BI118" s="104"/>
      <c r="BJ118" s="104"/>
      <c r="BK118" s="105"/>
      <c r="BL118" s="9"/>
    </row>
    <row r="119" spans="1:64" ht="20.25" customHeight="1" x14ac:dyDescent="0.2">
      <c r="A119" s="128" t="s">
        <v>420</v>
      </c>
      <c r="B119" s="153" t="s">
        <v>136</v>
      </c>
      <c r="C119" s="154" t="s">
        <v>143</v>
      </c>
      <c r="D119" s="51">
        <f t="shared" si="21"/>
        <v>52583</v>
      </c>
      <c r="E119" s="110">
        <f t="shared" si="8"/>
        <v>68357.900000000009</v>
      </c>
      <c r="F119" s="96" t="s">
        <v>1105</v>
      </c>
      <c r="G119" s="96"/>
      <c r="H119" s="27" t="s">
        <v>243</v>
      </c>
      <c r="I119" s="2" t="s">
        <v>191</v>
      </c>
      <c r="J119" s="2" t="s">
        <v>194</v>
      </c>
      <c r="K119" s="2">
        <v>3</v>
      </c>
      <c r="L119" s="111">
        <f>D$229</f>
        <v>3631</v>
      </c>
      <c r="M119" s="102"/>
      <c r="N119" s="66" t="s">
        <v>869</v>
      </c>
      <c r="O119" s="2" t="s">
        <v>871</v>
      </c>
      <c r="P119" s="159" t="s">
        <v>78</v>
      </c>
      <c r="Q119" s="2">
        <v>1</v>
      </c>
      <c r="R119" s="111">
        <f t="shared" si="20"/>
        <v>8704</v>
      </c>
      <c r="S119" s="5"/>
      <c r="T119" s="27" t="s">
        <v>555</v>
      </c>
      <c r="U119" s="2" t="s">
        <v>81</v>
      </c>
      <c r="V119" s="2" t="s">
        <v>78</v>
      </c>
      <c r="W119" s="2">
        <v>2</v>
      </c>
      <c r="X119" s="111">
        <f>D184</f>
        <v>5288</v>
      </c>
      <c r="Y119" s="104"/>
      <c r="Z119" s="27" t="s">
        <v>753</v>
      </c>
      <c r="AA119" s="2" t="s">
        <v>121</v>
      </c>
      <c r="AB119" s="2" t="s">
        <v>87</v>
      </c>
      <c r="AC119" s="2">
        <v>6</v>
      </c>
      <c r="AD119" s="111">
        <f>D192</f>
        <v>3735</v>
      </c>
      <c r="AF119" s="9"/>
      <c r="AG119" s="104"/>
      <c r="AH119" s="104"/>
      <c r="AI119" s="104"/>
      <c r="AJ119" s="104"/>
      <c r="AL119" s="9"/>
      <c r="AM119" s="104"/>
      <c r="AN119" s="104"/>
      <c r="AO119" s="104"/>
      <c r="AP119" s="104"/>
      <c r="BA119" s="96"/>
      <c r="BB119" s="9"/>
      <c r="BC119" s="9"/>
      <c r="BE119" s="9"/>
      <c r="BF119" s="104"/>
      <c r="BG119" s="104"/>
      <c r="BH119" s="104"/>
      <c r="BI119" s="104"/>
      <c r="BJ119" s="104"/>
      <c r="BK119" s="105"/>
      <c r="BL119" s="9"/>
    </row>
    <row r="120" spans="1:64" ht="20.25" customHeight="1" x14ac:dyDescent="0.2">
      <c r="A120" s="128" t="s">
        <v>678</v>
      </c>
      <c r="B120" s="153" t="s">
        <v>136</v>
      </c>
      <c r="C120" s="154" t="s">
        <v>144</v>
      </c>
      <c r="D120" s="51">
        <f t="shared" si="21"/>
        <v>53996</v>
      </c>
      <c r="E120" s="110">
        <f t="shared" si="8"/>
        <v>70194.8</v>
      </c>
      <c r="F120" s="96" t="s">
        <v>1106</v>
      </c>
      <c r="G120" s="96"/>
      <c r="H120" s="27" t="s">
        <v>244</v>
      </c>
      <c r="I120" s="2" t="s">
        <v>191</v>
      </c>
      <c r="J120" s="2" t="s">
        <v>195</v>
      </c>
      <c r="K120" s="2">
        <v>3</v>
      </c>
      <c r="L120" s="111">
        <f>D$230</f>
        <v>4102</v>
      </c>
      <c r="M120" s="102"/>
      <c r="N120" s="66" t="s">
        <v>869</v>
      </c>
      <c r="O120" s="2" t="s">
        <v>871</v>
      </c>
      <c r="P120" s="159" t="s">
        <v>78</v>
      </c>
      <c r="Q120" s="2">
        <v>1</v>
      </c>
      <c r="R120" s="111">
        <f t="shared" si="20"/>
        <v>8704</v>
      </c>
      <c r="S120" s="5"/>
      <c r="T120" s="27" t="s">
        <v>555</v>
      </c>
      <c r="U120" s="2" t="s">
        <v>81</v>
      </c>
      <c r="V120" s="2" t="s">
        <v>78</v>
      </c>
      <c r="W120" s="2">
        <v>2</v>
      </c>
      <c r="X120" s="111">
        <f>D184</f>
        <v>5288</v>
      </c>
      <c r="Y120" s="104"/>
      <c r="Z120" s="27" t="s">
        <v>701</v>
      </c>
      <c r="AA120" s="2" t="s">
        <v>122</v>
      </c>
      <c r="AB120" s="2" t="s">
        <v>88</v>
      </c>
      <c r="AC120" s="2">
        <v>6</v>
      </c>
      <c r="AD120" s="111">
        <f>D193</f>
        <v>3735</v>
      </c>
      <c r="AF120" s="9"/>
      <c r="AG120" s="104"/>
      <c r="AH120" s="104"/>
      <c r="AI120" s="104"/>
      <c r="AJ120" s="104"/>
      <c r="AL120" s="9"/>
      <c r="AM120" s="104"/>
      <c r="AN120" s="104"/>
      <c r="AO120" s="104"/>
      <c r="AP120" s="104"/>
      <c r="BA120" s="96"/>
      <c r="BB120" s="9"/>
      <c r="BC120" s="9"/>
      <c r="BE120" s="9"/>
      <c r="BF120" s="104"/>
      <c r="BG120" s="104"/>
      <c r="BH120" s="104"/>
      <c r="BI120" s="104"/>
      <c r="BJ120" s="104"/>
      <c r="BK120" s="105"/>
      <c r="BL120" s="9"/>
    </row>
    <row r="121" spans="1:64" ht="20.25" customHeight="1" thickBot="1" x14ac:dyDescent="0.25">
      <c r="A121" s="133" t="s">
        <v>679</v>
      </c>
      <c r="B121" s="155" t="s">
        <v>136</v>
      </c>
      <c r="C121" s="156" t="s">
        <v>145</v>
      </c>
      <c r="D121" s="144">
        <f t="shared" si="21"/>
        <v>57260</v>
      </c>
      <c r="E121" s="116">
        <f t="shared" si="8"/>
        <v>74438</v>
      </c>
      <c r="F121" s="96" t="s">
        <v>1107</v>
      </c>
      <c r="G121" s="96"/>
      <c r="H121" s="34" t="s">
        <v>245</v>
      </c>
      <c r="I121" s="119" t="s">
        <v>191</v>
      </c>
      <c r="J121" s="119" t="s">
        <v>196</v>
      </c>
      <c r="K121" s="119">
        <v>3</v>
      </c>
      <c r="L121" s="120">
        <f>D$231</f>
        <v>4572</v>
      </c>
      <c r="M121" s="102"/>
      <c r="N121" s="67" t="s">
        <v>869</v>
      </c>
      <c r="O121" s="162" t="s">
        <v>871</v>
      </c>
      <c r="P121" s="163" t="s">
        <v>78</v>
      </c>
      <c r="Q121" s="119">
        <v>1</v>
      </c>
      <c r="R121" s="120">
        <f t="shared" si="20"/>
        <v>8704</v>
      </c>
      <c r="S121" s="5"/>
      <c r="T121" s="34" t="s">
        <v>555</v>
      </c>
      <c r="U121" s="119" t="s">
        <v>81</v>
      </c>
      <c r="V121" s="119" t="s">
        <v>78</v>
      </c>
      <c r="W121" s="119">
        <v>2</v>
      </c>
      <c r="X121" s="120">
        <f>D184</f>
        <v>5288</v>
      </c>
      <c r="Y121" s="104"/>
      <c r="Z121" s="32" t="s">
        <v>702</v>
      </c>
      <c r="AA121" s="117" t="s">
        <v>123</v>
      </c>
      <c r="AB121" s="117" t="s">
        <v>89</v>
      </c>
      <c r="AC121" s="117">
        <v>6</v>
      </c>
      <c r="AD121" s="118">
        <f>D194</f>
        <v>4044</v>
      </c>
      <c r="AF121" s="9"/>
      <c r="AG121" s="104"/>
      <c r="AH121" s="104"/>
      <c r="AI121" s="104"/>
      <c r="AJ121" s="104"/>
      <c r="AL121" s="9"/>
      <c r="AM121" s="104"/>
      <c r="AN121" s="104"/>
      <c r="AO121" s="104"/>
      <c r="AP121" s="104"/>
      <c r="BA121" s="96"/>
      <c r="BB121" s="9"/>
      <c r="BC121" s="9"/>
      <c r="BE121" s="9"/>
      <c r="BF121" s="104"/>
      <c r="BG121" s="104"/>
      <c r="BH121" s="104"/>
      <c r="BI121" s="104"/>
      <c r="BJ121" s="104"/>
      <c r="BK121" s="105"/>
      <c r="BL121" s="9"/>
    </row>
    <row r="122" spans="1:64" ht="20.25" customHeight="1" x14ac:dyDescent="0.2">
      <c r="A122" s="122" t="s">
        <v>421</v>
      </c>
      <c r="B122" s="136" t="s">
        <v>254</v>
      </c>
      <c r="C122" s="99" t="s">
        <v>130</v>
      </c>
      <c r="D122" s="164">
        <f t="shared" si="21"/>
        <v>14279</v>
      </c>
      <c r="E122" s="95">
        <f t="shared" si="8"/>
        <v>18562.7</v>
      </c>
      <c r="F122" s="96" t="s">
        <v>1108</v>
      </c>
      <c r="G122" s="96"/>
      <c r="H122" s="22" t="s">
        <v>241</v>
      </c>
      <c r="I122" s="100" t="s">
        <v>191</v>
      </c>
      <c r="J122" s="100" t="s">
        <v>192</v>
      </c>
      <c r="K122" s="100">
        <v>1</v>
      </c>
      <c r="L122" s="101">
        <f>D$227</f>
        <v>2761</v>
      </c>
      <c r="M122" s="102"/>
      <c r="N122" s="22" t="s">
        <v>555</v>
      </c>
      <c r="O122" s="100" t="s">
        <v>81</v>
      </c>
      <c r="P122" s="100" t="s">
        <v>78</v>
      </c>
      <c r="Q122" s="100">
        <v>1</v>
      </c>
      <c r="R122" s="101">
        <f>D184</f>
        <v>5288</v>
      </c>
      <c r="S122" s="5"/>
      <c r="T122" s="22" t="s">
        <v>752</v>
      </c>
      <c r="U122" s="100" t="s">
        <v>119</v>
      </c>
      <c r="V122" s="100" t="s">
        <v>85</v>
      </c>
      <c r="W122" s="100">
        <v>2</v>
      </c>
      <c r="X122" s="101">
        <f>D$190</f>
        <v>3115</v>
      </c>
      <c r="Y122" s="104"/>
      <c r="Z122" s="9"/>
      <c r="AA122" s="104"/>
      <c r="AB122" s="104"/>
      <c r="AC122" s="104"/>
      <c r="AD122" s="104"/>
      <c r="AF122" s="9"/>
      <c r="AG122" s="104"/>
      <c r="AH122" s="104"/>
      <c r="AI122" s="104"/>
      <c r="AJ122" s="104"/>
      <c r="AL122" s="9"/>
      <c r="AM122" s="104"/>
      <c r="AN122" s="104"/>
      <c r="AO122" s="104"/>
      <c r="AP122" s="104"/>
      <c r="AZ122" s="105"/>
      <c r="BA122" s="96"/>
      <c r="BB122" s="105"/>
      <c r="BC122" s="105"/>
      <c r="BE122" s="9"/>
      <c r="BF122" s="104"/>
      <c r="BG122" s="104"/>
      <c r="BH122" s="104"/>
      <c r="BI122" s="104"/>
      <c r="BJ122" s="104"/>
      <c r="BK122" s="105"/>
      <c r="BL122" s="9"/>
    </row>
    <row r="123" spans="1:64" ht="20.25" customHeight="1" x14ac:dyDescent="0.2">
      <c r="A123" s="130" t="s">
        <v>422</v>
      </c>
      <c r="B123" s="140" t="s">
        <v>254</v>
      </c>
      <c r="C123" s="154" t="s">
        <v>131</v>
      </c>
      <c r="D123" s="165">
        <f t="shared" si="21"/>
        <v>15339</v>
      </c>
      <c r="E123" s="110">
        <f t="shared" si="8"/>
        <v>19940.7</v>
      </c>
      <c r="F123" s="96" t="s">
        <v>1109</v>
      </c>
      <c r="G123" s="96"/>
      <c r="H123" s="27" t="s">
        <v>242</v>
      </c>
      <c r="I123" s="2" t="s">
        <v>191</v>
      </c>
      <c r="J123" s="2" t="s">
        <v>193</v>
      </c>
      <c r="K123" s="2">
        <v>1</v>
      </c>
      <c r="L123" s="111">
        <f>D$228</f>
        <v>3201</v>
      </c>
      <c r="M123" s="102"/>
      <c r="N123" s="27" t="s">
        <v>555</v>
      </c>
      <c r="O123" s="2" t="s">
        <v>81</v>
      </c>
      <c r="P123" s="2" t="s">
        <v>78</v>
      </c>
      <c r="Q123" s="2">
        <v>1</v>
      </c>
      <c r="R123" s="111">
        <f>D184</f>
        <v>5288</v>
      </c>
      <c r="S123" s="5"/>
      <c r="T123" s="27" t="s">
        <v>739</v>
      </c>
      <c r="U123" s="2" t="s">
        <v>120</v>
      </c>
      <c r="V123" s="2" t="s">
        <v>86</v>
      </c>
      <c r="W123" s="2">
        <v>2</v>
      </c>
      <c r="X123" s="111">
        <f>D$191</f>
        <v>3425</v>
      </c>
      <c r="Y123" s="104"/>
      <c r="Z123" s="9"/>
      <c r="AA123" s="104"/>
      <c r="AB123" s="104"/>
      <c r="AC123" s="104"/>
      <c r="AD123" s="104"/>
      <c r="AF123" s="9"/>
      <c r="AG123" s="104"/>
      <c r="AH123" s="104"/>
      <c r="AI123" s="104"/>
      <c r="AJ123" s="104"/>
      <c r="AL123" s="9"/>
      <c r="AM123" s="104"/>
      <c r="AN123" s="104"/>
      <c r="AO123" s="104"/>
      <c r="AP123" s="104"/>
      <c r="AZ123" s="105"/>
      <c r="BA123" s="96"/>
      <c r="BB123" s="105"/>
      <c r="BC123" s="105"/>
      <c r="BE123" s="9"/>
      <c r="BF123" s="104"/>
      <c r="BG123" s="104"/>
      <c r="BH123" s="104"/>
      <c r="BI123" s="104"/>
      <c r="BJ123" s="104"/>
      <c r="BK123" s="105"/>
      <c r="BL123" s="9"/>
    </row>
    <row r="124" spans="1:64" ht="20.25" customHeight="1" x14ac:dyDescent="0.2">
      <c r="A124" s="130" t="s">
        <v>423</v>
      </c>
      <c r="B124" s="140" t="s">
        <v>254</v>
      </c>
      <c r="C124" s="154" t="s">
        <v>132</v>
      </c>
      <c r="D124" s="165">
        <f t="shared" si="21"/>
        <v>16389</v>
      </c>
      <c r="E124" s="110">
        <f t="shared" si="8"/>
        <v>21305.7</v>
      </c>
      <c r="F124" s="96" t="s">
        <v>1110</v>
      </c>
      <c r="G124" s="96"/>
      <c r="H124" s="27" t="s">
        <v>243</v>
      </c>
      <c r="I124" s="2" t="s">
        <v>191</v>
      </c>
      <c r="J124" s="2" t="s">
        <v>194</v>
      </c>
      <c r="K124" s="2">
        <v>1</v>
      </c>
      <c r="L124" s="111">
        <f>D$229</f>
        <v>3631</v>
      </c>
      <c r="M124" s="102"/>
      <c r="N124" s="27" t="s">
        <v>555</v>
      </c>
      <c r="O124" s="2" t="s">
        <v>81</v>
      </c>
      <c r="P124" s="2" t="s">
        <v>78</v>
      </c>
      <c r="Q124" s="2">
        <v>1</v>
      </c>
      <c r="R124" s="111">
        <f>D184</f>
        <v>5288</v>
      </c>
      <c r="S124" s="5"/>
      <c r="T124" s="27" t="s">
        <v>753</v>
      </c>
      <c r="U124" s="2" t="s">
        <v>121</v>
      </c>
      <c r="V124" s="2" t="s">
        <v>87</v>
      </c>
      <c r="W124" s="2">
        <v>2</v>
      </c>
      <c r="X124" s="111">
        <f>D$192</f>
        <v>3735</v>
      </c>
      <c r="Y124" s="104"/>
      <c r="Z124" s="9"/>
      <c r="AA124" s="104"/>
      <c r="AB124" s="104"/>
      <c r="AC124" s="104"/>
      <c r="AD124" s="104"/>
      <c r="AF124" s="9"/>
      <c r="AG124" s="104"/>
      <c r="AH124" s="104"/>
      <c r="AI124" s="104"/>
      <c r="AJ124" s="104"/>
      <c r="AL124" s="9"/>
      <c r="AM124" s="104"/>
      <c r="AN124" s="104"/>
      <c r="AO124" s="104"/>
      <c r="AP124" s="104"/>
      <c r="AZ124" s="105"/>
      <c r="BA124" s="96"/>
      <c r="BB124" s="105"/>
      <c r="BC124" s="105"/>
      <c r="BE124" s="9"/>
      <c r="BF124" s="104"/>
      <c r="BG124" s="104"/>
      <c r="BH124" s="104"/>
      <c r="BI124" s="104"/>
      <c r="BJ124" s="104"/>
      <c r="BK124" s="105"/>
      <c r="BL124" s="9"/>
    </row>
    <row r="125" spans="1:64" ht="20.25" customHeight="1" x14ac:dyDescent="0.2">
      <c r="A125" s="130" t="s">
        <v>424</v>
      </c>
      <c r="B125" s="140" t="s">
        <v>254</v>
      </c>
      <c r="C125" s="154" t="s">
        <v>133</v>
      </c>
      <c r="D125" s="165">
        <f t="shared" si="21"/>
        <v>16860</v>
      </c>
      <c r="E125" s="110">
        <f t="shared" si="8"/>
        <v>21918</v>
      </c>
      <c r="F125" s="96" t="s">
        <v>1111</v>
      </c>
      <c r="G125" s="96"/>
      <c r="H125" s="27" t="s">
        <v>244</v>
      </c>
      <c r="I125" s="2" t="s">
        <v>191</v>
      </c>
      <c r="J125" s="2" t="s">
        <v>195</v>
      </c>
      <c r="K125" s="2">
        <v>1</v>
      </c>
      <c r="L125" s="111">
        <f>D$230</f>
        <v>4102</v>
      </c>
      <c r="M125" s="102"/>
      <c r="N125" s="27" t="s">
        <v>555</v>
      </c>
      <c r="O125" s="2" t="s">
        <v>81</v>
      </c>
      <c r="P125" s="2" t="s">
        <v>78</v>
      </c>
      <c r="Q125" s="2">
        <v>1</v>
      </c>
      <c r="R125" s="111">
        <f>D184</f>
        <v>5288</v>
      </c>
      <c r="S125" s="5"/>
      <c r="T125" s="27" t="s">
        <v>701</v>
      </c>
      <c r="U125" s="2" t="s">
        <v>122</v>
      </c>
      <c r="V125" s="2" t="s">
        <v>88</v>
      </c>
      <c r="W125" s="2">
        <v>2</v>
      </c>
      <c r="X125" s="111">
        <f>D$193</f>
        <v>3735</v>
      </c>
      <c r="Y125" s="104"/>
      <c r="Z125" s="9"/>
      <c r="AA125" s="104"/>
      <c r="AB125" s="104"/>
      <c r="AC125" s="104"/>
      <c r="AD125" s="104"/>
      <c r="AF125" s="9"/>
      <c r="AG125" s="104"/>
      <c r="AH125" s="104"/>
      <c r="AI125" s="104"/>
      <c r="AJ125" s="104"/>
      <c r="AL125" s="9"/>
      <c r="AM125" s="104"/>
      <c r="AN125" s="104"/>
      <c r="AO125" s="104"/>
      <c r="AP125" s="104"/>
      <c r="AZ125" s="105"/>
      <c r="BA125" s="96"/>
      <c r="BB125" s="105"/>
      <c r="BC125" s="105"/>
      <c r="BE125" s="9"/>
      <c r="BF125" s="104"/>
      <c r="BG125" s="104"/>
      <c r="BH125" s="104"/>
      <c r="BI125" s="104"/>
      <c r="BJ125" s="104"/>
      <c r="BK125" s="105"/>
      <c r="BL125" s="9"/>
    </row>
    <row r="126" spans="1:64" ht="20.25" customHeight="1" thickBot="1" x14ac:dyDescent="0.25">
      <c r="A126" s="131" t="s">
        <v>425</v>
      </c>
      <c r="B126" s="141" t="s">
        <v>254</v>
      </c>
      <c r="C126" s="156" t="s">
        <v>134</v>
      </c>
      <c r="D126" s="166">
        <f t="shared" si="21"/>
        <v>17948</v>
      </c>
      <c r="E126" s="116">
        <f t="shared" si="8"/>
        <v>23332.400000000001</v>
      </c>
      <c r="F126" s="96" t="s">
        <v>1112</v>
      </c>
      <c r="G126" s="96"/>
      <c r="H126" s="32" t="s">
        <v>245</v>
      </c>
      <c r="I126" s="117" t="s">
        <v>191</v>
      </c>
      <c r="J126" s="117" t="s">
        <v>196</v>
      </c>
      <c r="K126" s="117">
        <v>1</v>
      </c>
      <c r="L126" s="118">
        <f>D$231</f>
        <v>4572</v>
      </c>
      <c r="M126" s="102"/>
      <c r="N126" s="32" t="s">
        <v>555</v>
      </c>
      <c r="O126" s="117" t="s">
        <v>81</v>
      </c>
      <c r="P126" s="117" t="s">
        <v>78</v>
      </c>
      <c r="Q126" s="117">
        <v>1</v>
      </c>
      <c r="R126" s="118">
        <f>D184</f>
        <v>5288</v>
      </c>
      <c r="S126" s="5"/>
      <c r="T126" s="32" t="s">
        <v>702</v>
      </c>
      <c r="U126" s="117" t="s">
        <v>123</v>
      </c>
      <c r="V126" s="117" t="s">
        <v>89</v>
      </c>
      <c r="W126" s="117">
        <v>2</v>
      </c>
      <c r="X126" s="118">
        <f>D$194</f>
        <v>4044</v>
      </c>
      <c r="Y126" s="104"/>
      <c r="Z126" s="9"/>
      <c r="AA126" s="104"/>
      <c r="AB126" s="104"/>
      <c r="AC126" s="104"/>
      <c r="AD126" s="104"/>
      <c r="AF126" s="9"/>
      <c r="AG126" s="104"/>
      <c r="AH126" s="104"/>
      <c r="AI126" s="104"/>
      <c r="AJ126" s="104"/>
      <c r="AL126" s="9"/>
      <c r="AM126" s="104"/>
      <c r="AN126" s="104"/>
      <c r="AO126" s="104"/>
      <c r="AP126" s="104"/>
      <c r="AZ126" s="105"/>
      <c r="BA126" s="96"/>
      <c r="BB126" s="105"/>
      <c r="BC126" s="105"/>
      <c r="BE126" s="9"/>
      <c r="BF126" s="104"/>
      <c r="BG126" s="104"/>
      <c r="BH126" s="104"/>
      <c r="BI126" s="104"/>
      <c r="BJ126" s="104"/>
      <c r="BK126" s="105"/>
      <c r="BL126" s="9"/>
    </row>
    <row r="127" spans="1:64" ht="20.25" customHeight="1" x14ac:dyDescent="0.25">
      <c r="A127" s="91" t="s">
        <v>232</v>
      </c>
      <c r="B127" s="103" t="s">
        <v>103</v>
      </c>
      <c r="C127" s="99" t="s">
        <v>93</v>
      </c>
      <c r="D127" s="96">
        <v>1644</v>
      </c>
      <c r="E127" s="95">
        <f t="shared" si="8"/>
        <v>2137.2000000000003</v>
      </c>
      <c r="F127" s="96" t="s">
        <v>922</v>
      </c>
      <c r="G127" s="96"/>
      <c r="H127" s="46"/>
      <c r="I127" s="104"/>
      <c r="J127" s="104"/>
      <c r="K127" s="104"/>
      <c r="L127" s="104"/>
      <c r="M127" s="102"/>
      <c r="N127" s="9"/>
      <c r="O127" s="104"/>
      <c r="P127" s="104"/>
      <c r="Q127" s="104"/>
      <c r="R127" s="104"/>
      <c r="S127" s="5"/>
      <c r="T127" s="9"/>
      <c r="U127" s="104"/>
      <c r="V127" s="104"/>
      <c r="W127" s="104"/>
      <c r="X127" s="104"/>
      <c r="Y127" s="104"/>
      <c r="Z127" s="9"/>
      <c r="AA127" s="104"/>
      <c r="AB127" s="104"/>
      <c r="AC127" s="104"/>
      <c r="AD127" s="104"/>
      <c r="AF127" s="9"/>
      <c r="AG127" s="104"/>
      <c r="AH127" s="104"/>
      <c r="AI127" s="104"/>
      <c r="AJ127" s="104"/>
      <c r="AL127" s="9"/>
      <c r="AM127" s="104"/>
      <c r="AN127" s="104"/>
      <c r="AO127" s="104"/>
      <c r="AP127" s="104"/>
      <c r="AZ127" s="96"/>
      <c r="BA127" s="96"/>
      <c r="BB127" s="96"/>
      <c r="BC127" s="96"/>
      <c r="BD127" s="139"/>
      <c r="BE127" s="9"/>
      <c r="BF127" s="104"/>
      <c r="BG127" s="104"/>
      <c r="BH127" s="104"/>
      <c r="BI127" s="104"/>
      <c r="BJ127" s="104"/>
      <c r="BK127" s="105"/>
      <c r="BL127" s="9"/>
    </row>
    <row r="128" spans="1:64" ht="20.25" customHeight="1" x14ac:dyDescent="0.25">
      <c r="A128" s="106" t="s">
        <v>233</v>
      </c>
      <c r="B128" s="153" t="s">
        <v>104</v>
      </c>
      <c r="C128" s="154" t="s">
        <v>94</v>
      </c>
      <c r="D128" s="96">
        <v>1800</v>
      </c>
      <c r="E128" s="110">
        <f t="shared" si="8"/>
        <v>2340</v>
      </c>
      <c r="F128" s="96" t="s">
        <v>923</v>
      </c>
      <c r="G128" s="96"/>
      <c r="H128" s="46"/>
      <c r="I128" s="104"/>
      <c r="J128" s="104"/>
      <c r="K128" s="104"/>
      <c r="L128" s="104"/>
      <c r="M128" s="102"/>
      <c r="N128" s="9"/>
      <c r="O128" s="104"/>
      <c r="P128" s="104"/>
      <c r="Q128" s="104"/>
      <c r="R128" s="104"/>
      <c r="S128" s="5"/>
      <c r="T128" s="9"/>
      <c r="U128" s="104"/>
      <c r="V128" s="104"/>
      <c r="W128" s="104"/>
      <c r="X128" s="104"/>
      <c r="Y128" s="104"/>
      <c r="Z128" s="9"/>
      <c r="AA128" s="104"/>
      <c r="AB128" s="104"/>
      <c r="AC128" s="104"/>
      <c r="AD128" s="104"/>
      <c r="AF128" s="9"/>
      <c r="AG128" s="104"/>
      <c r="AH128" s="104"/>
      <c r="AI128" s="104"/>
      <c r="AJ128" s="104"/>
      <c r="AL128" s="9"/>
      <c r="AM128" s="104"/>
      <c r="AN128" s="104"/>
      <c r="AO128" s="104"/>
      <c r="AP128" s="104"/>
      <c r="AZ128" s="96"/>
      <c r="BA128" s="96"/>
      <c r="BB128" s="96"/>
      <c r="BC128" s="96"/>
      <c r="BD128" s="139"/>
      <c r="BE128" s="9"/>
      <c r="BF128" s="104"/>
      <c r="BG128" s="104"/>
      <c r="BH128" s="104"/>
      <c r="BI128" s="104"/>
      <c r="BJ128" s="104"/>
      <c r="BK128" s="105"/>
      <c r="BL128" s="9"/>
    </row>
    <row r="129" spans="1:64" ht="20.25" customHeight="1" x14ac:dyDescent="0.25">
      <c r="A129" s="106" t="s">
        <v>234</v>
      </c>
      <c r="B129" s="153" t="s">
        <v>105</v>
      </c>
      <c r="C129" s="154" t="s">
        <v>95</v>
      </c>
      <c r="D129" s="96">
        <v>1985</v>
      </c>
      <c r="E129" s="110">
        <f t="shared" si="8"/>
        <v>2580.5</v>
      </c>
      <c r="F129" s="96" t="s">
        <v>924</v>
      </c>
      <c r="G129" s="96"/>
      <c r="H129" s="46"/>
      <c r="I129" s="104"/>
      <c r="J129" s="104"/>
      <c r="K129" s="104"/>
      <c r="L129" s="104"/>
      <c r="M129" s="102"/>
      <c r="N129" s="9"/>
      <c r="O129" s="104"/>
      <c r="P129" s="104"/>
      <c r="Q129" s="104"/>
      <c r="R129" s="104"/>
      <c r="S129" s="5"/>
      <c r="T129" s="9"/>
      <c r="U129" s="104"/>
      <c r="V129" s="104"/>
      <c r="W129" s="104"/>
      <c r="X129" s="104"/>
      <c r="Y129" s="104"/>
      <c r="Z129" s="9"/>
      <c r="AA129" s="104"/>
      <c r="AB129" s="104"/>
      <c r="AC129" s="104"/>
      <c r="AD129" s="104"/>
      <c r="AF129" s="9"/>
      <c r="AG129" s="104"/>
      <c r="AH129" s="104"/>
      <c r="AI129" s="104"/>
      <c r="AJ129" s="104"/>
      <c r="AL129" s="9"/>
      <c r="AM129" s="104"/>
      <c r="AN129" s="104"/>
      <c r="AO129" s="104"/>
      <c r="AP129" s="104"/>
      <c r="AZ129" s="96"/>
      <c r="BA129" s="96"/>
      <c r="BB129" s="96"/>
      <c r="BC129" s="96"/>
      <c r="BD129" s="139"/>
      <c r="BE129" s="9"/>
      <c r="BF129" s="104"/>
      <c r="BG129" s="104"/>
      <c r="BH129" s="104"/>
      <c r="BI129" s="104"/>
      <c r="BJ129" s="104"/>
      <c r="BK129" s="105"/>
      <c r="BL129" s="9"/>
    </row>
    <row r="130" spans="1:64" ht="20.25" customHeight="1" x14ac:dyDescent="0.25">
      <c r="A130" s="106" t="s">
        <v>235</v>
      </c>
      <c r="B130" s="153" t="s">
        <v>106</v>
      </c>
      <c r="C130" s="154" t="s">
        <v>96</v>
      </c>
      <c r="D130" s="96">
        <v>2142</v>
      </c>
      <c r="E130" s="110">
        <f t="shared" si="8"/>
        <v>2784.6</v>
      </c>
      <c r="F130" s="96" t="s">
        <v>925</v>
      </c>
      <c r="G130" s="96"/>
      <c r="H130" s="46"/>
      <c r="I130" s="104"/>
      <c r="J130" s="104"/>
      <c r="K130" s="104"/>
      <c r="L130" s="104"/>
      <c r="M130" s="102"/>
      <c r="N130" s="9"/>
      <c r="O130" s="104"/>
      <c r="P130" s="104"/>
      <c r="Q130" s="104"/>
      <c r="R130" s="104"/>
      <c r="S130" s="5"/>
      <c r="T130" s="9"/>
      <c r="U130" s="104"/>
      <c r="V130" s="104"/>
      <c r="W130" s="104"/>
      <c r="X130" s="104"/>
      <c r="Y130" s="104"/>
      <c r="Z130" s="9"/>
      <c r="AA130" s="104"/>
      <c r="AB130" s="104"/>
      <c r="AC130" s="104"/>
      <c r="AD130" s="104"/>
      <c r="AF130" s="9"/>
      <c r="AG130" s="104"/>
      <c r="AH130" s="104"/>
      <c r="AI130" s="104"/>
      <c r="AJ130" s="104"/>
      <c r="AL130" s="9"/>
      <c r="AM130" s="104"/>
      <c r="AN130" s="104"/>
      <c r="AO130" s="104"/>
      <c r="AP130" s="104"/>
      <c r="AZ130" s="96"/>
      <c r="BA130" s="96"/>
      <c r="BB130" s="96"/>
      <c r="BC130" s="96"/>
      <c r="BD130" s="139"/>
      <c r="BE130" s="9"/>
      <c r="BF130" s="104"/>
      <c r="BG130" s="104"/>
      <c r="BH130" s="104"/>
      <c r="BI130" s="104"/>
      <c r="BJ130" s="104"/>
      <c r="BK130" s="105"/>
      <c r="BL130" s="9"/>
    </row>
    <row r="131" spans="1:64" ht="20.25" customHeight="1" thickBot="1" x14ac:dyDescent="0.3">
      <c r="A131" s="167" t="s">
        <v>236</v>
      </c>
      <c r="B131" s="168" t="s">
        <v>107</v>
      </c>
      <c r="C131" s="169" t="s">
        <v>97</v>
      </c>
      <c r="D131" s="96">
        <v>2309</v>
      </c>
      <c r="E131" s="170">
        <f t="shared" si="8"/>
        <v>3001.7000000000003</v>
      </c>
      <c r="F131" s="96" t="s">
        <v>926</v>
      </c>
      <c r="G131" s="96"/>
      <c r="H131" s="46"/>
      <c r="I131" s="104"/>
      <c r="J131" s="104"/>
      <c r="K131" s="104"/>
      <c r="L131" s="104"/>
      <c r="M131" s="102"/>
      <c r="N131" s="9"/>
      <c r="O131" s="104"/>
      <c r="P131" s="104"/>
      <c r="Q131" s="104"/>
      <c r="R131" s="104"/>
      <c r="S131" s="5"/>
      <c r="T131" s="9"/>
      <c r="U131" s="104"/>
      <c r="V131" s="104"/>
      <c r="W131" s="104"/>
      <c r="X131" s="104"/>
      <c r="Y131" s="104"/>
      <c r="Z131" s="9"/>
      <c r="AA131" s="104"/>
      <c r="AB131" s="104"/>
      <c r="AC131" s="104"/>
      <c r="AD131" s="104"/>
      <c r="AF131" s="9"/>
      <c r="AG131" s="104"/>
      <c r="AH131" s="104"/>
      <c r="AI131" s="104"/>
      <c r="AJ131" s="104"/>
      <c r="AL131" s="9"/>
      <c r="AM131" s="104"/>
      <c r="AN131" s="104"/>
      <c r="AO131" s="104"/>
      <c r="AP131" s="104"/>
      <c r="AZ131" s="96"/>
      <c r="BA131" s="96"/>
      <c r="BB131" s="96"/>
      <c r="BC131" s="96"/>
      <c r="BD131" s="139"/>
      <c r="BE131" s="9"/>
      <c r="BF131" s="104"/>
      <c r="BG131" s="104"/>
      <c r="BH131" s="104"/>
      <c r="BI131" s="104"/>
      <c r="BJ131" s="104"/>
      <c r="BK131" s="105"/>
      <c r="BL131" s="9"/>
    </row>
    <row r="132" spans="1:64" ht="20.25" customHeight="1" x14ac:dyDescent="0.25">
      <c r="A132" s="91" t="s">
        <v>279</v>
      </c>
      <c r="B132" s="103" t="s">
        <v>285</v>
      </c>
      <c r="C132" s="99" t="s">
        <v>291</v>
      </c>
      <c r="D132" s="164">
        <v>1389</v>
      </c>
      <c r="E132" s="95">
        <f t="shared" si="8"/>
        <v>1805.7</v>
      </c>
      <c r="F132" s="96" t="s">
        <v>1463</v>
      </c>
      <c r="G132" s="96"/>
      <c r="H132" s="22" t="s">
        <v>299</v>
      </c>
      <c r="I132" s="100" t="s">
        <v>305</v>
      </c>
      <c r="J132" s="100" t="s">
        <v>291</v>
      </c>
      <c r="K132" s="100">
        <v>1</v>
      </c>
      <c r="L132" s="101">
        <f t="shared" ref="L132:L137" si="22">D251</f>
        <v>731</v>
      </c>
      <c r="M132" s="102"/>
      <c r="N132" s="22" t="s">
        <v>297</v>
      </c>
      <c r="O132" s="100" t="s">
        <v>298</v>
      </c>
      <c r="P132" s="100"/>
      <c r="Q132" s="100">
        <v>1</v>
      </c>
      <c r="R132" s="101">
        <f>D202</f>
        <v>658</v>
      </c>
      <c r="S132" s="5"/>
      <c r="T132" s="9"/>
      <c r="U132" s="104"/>
      <c r="V132" s="104"/>
      <c r="W132" s="104"/>
      <c r="X132" s="104"/>
      <c r="Y132" s="104"/>
      <c r="Z132" s="9"/>
      <c r="AA132" s="104"/>
      <c r="AB132" s="104"/>
      <c r="AC132" s="104"/>
      <c r="AD132" s="104"/>
      <c r="AF132" s="9"/>
      <c r="AG132" s="104"/>
      <c r="AH132" s="104"/>
      <c r="AI132" s="104"/>
      <c r="AJ132" s="104"/>
      <c r="AL132" s="9"/>
      <c r="AM132" s="104"/>
      <c r="AN132" s="104"/>
      <c r="AO132" s="104"/>
      <c r="AP132" s="104"/>
      <c r="AZ132" s="105"/>
      <c r="BA132" s="96"/>
      <c r="BB132" s="105"/>
      <c r="BC132" s="105"/>
      <c r="BD132" s="139"/>
      <c r="BE132" s="9"/>
      <c r="BF132" s="104"/>
      <c r="BG132" s="104"/>
      <c r="BH132" s="104"/>
      <c r="BI132" s="104"/>
      <c r="BJ132" s="104"/>
      <c r="BK132" s="105"/>
      <c r="BL132" s="9"/>
    </row>
    <row r="133" spans="1:64" ht="20.25" customHeight="1" x14ac:dyDescent="0.25">
      <c r="A133" s="106" t="s">
        <v>280</v>
      </c>
      <c r="B133" s="153" t="s">
        <v>286</v>
      </c>
      <c r="C133" s="154" t="s">
        <v>292</v>
      </c>
      <c r="D133" s="165">
        <v>1490</v>
      </c>
      <c r="E133" s="110">
        <f t="shared" ref="E133:E202" si="23">D133*$E$2</f>
        <v>1937</v>
      </c>
      <c r="F133" s="96" t="s">
        <v>1464</v>
      </c>
      <c r="G133" s="96"/>
      <c r="H133" s="27" t="s">
        <v>300</v>
      </c>
      <c r="I133" s="2" t="s">
        <v>306</v>
      </c>
      <c r="J133" s="2" t="s">
        <v>292</v>
      </c>
      <c r="K133" s="2">
        <v>1</v>
      </c>
      <c r="L133" s="111">
        <f t="shared" si="22"/>
        <v>832</v>
      </c>
      <c r="M133" s="102"/>
      <c r="N133" s="27" t="s">
        <v>297</v>
      </c>
      <c r="O133" s="2" t="s">
        <v>298</v>
      </c>
      <c r="P133" s="2"/>
      <c r="Q133" s="2">
        <v>1</v>
      </c>
      <c r="R133" s="111">
        <f>D202</f>
        <v>658</v>
      </c>
      <c r="S133" s="5"/>
      <c r="T133" s="9"/>
      <c r="U133" s="104"/>
      <c r="V133" s="104"/>
      <c r="W133" s="104"/>
      <c r="X133" s="104"/>
      <c r="Y133" s="104"/>
      <c r="Z133" s="9"/>
      <c r="AA133" s="104"/>
      <c r="AB133" s="104"/>
      <c r="AC133" s="104"/>
      <c r="AD133" s="104"/>
      <c r="AF133" s="9"/>
      <c r="AG133" s="104"/>
      <c r="AH133" s="104"/>
      <c r="AI133" s="104"/>
      <c r="AJ133" s="104"/>
      <c r="AL133" s="9"/>
      <c r="AM133" s="104"/>
      <c r="AN133" s="104"/>
      <c r="AO133" s="104"/>
      <c r="AP133" s="104"/>
      <c r="AZ133" s="105"/>
      <c r="BA133" s="96"/>
      <c r="BB133" s="105"/>
      <c r="BC133" s="105"/>
      <c r="BD133" s="139"/>
      <c r="BE133" s="9"/>
      <c r="BF133" s="104"/>
      <c r="BG133" s="104"/>
      <c r="BH133" s="104"/>
      <c r="BI133" s="104"/>
      <c r="BJ133" s="104"/>
      <c r="BK133" s="105"/>
      <c r="BL133" s="9"/>
    </row>
    <row r="134" spans="1:64" ht="20.25" customHeight="1" x14ac:dyDescent="0.25">
      <c r="A134" s="106" t="s">
        <v>281</v>
      </c>
      <c r="B134" s="153" t="s">
        <v>287</v>
      </c>
      <c r="C134" s="154" t="s">
        <v>293</v>
      </c>
      <c r="D134" s="165">
        <v>1657</v>
      </c>
      <c r="E134" s="110">
        <f t="shared" si="23"/>
        <v>2154.1</v>
      </c>
      <c r="F134" s="96" t="s">
        <v>1465</v>
      </c>
      <c r="G134" s="96"/>
      <c r="H134" s="27" t="s">
        <v>301</v>
      </c>
      <c r="I134" s="2" t="s">
        <v>307</v>
      </c>
      <c r="J134" s="2" t="s">
        <v>293</v>
      </c>
      <c r="K134" s="2">
        <v>1</v>
      </c>
      <c r="L134" s="111">
        <f t="shared" si="22"/>
        <v>999</v>
      </c>
      <c r="M134" s="102"/>
      <c r="N134" s="27" t="s">
        <v>297</v>
      </c>
      <c r="O134" s="2" t="s">
        <v>298</v>
      </c>
      <c r="P134" s="2"/>
      <c r="Q134" s="2">
        <v>1</v>
      </c>
      <c r="R134" s="111">
        <f>D202</f>
        <v>658</v>
      </c>
      <c r="S134" s="5"/>
      <c r="T134" s="9"/>
      <c r="U134" s="104"/>
      <c r="V134" s="104"/>
      <c r="W134" s="104"/>
      <c r="X134" s="104"/>
      <c r="Y134" s="104"/>
      <c r="Z134" s="9"/>
      <c r="AA134" s="104"/>
      <c r="AB134" s="104"/>
      <c r="AC134" s="104"/>
      <c r="AD134" s="104"/>
      <c r="AF134" s="9"/>
      <c r="AG134" s="104"/>
      <c r="AH134" s="104"/>
      <c r="AI134" s="104"/>
      <c r="AJ134" s="104"/>
      <c r="AL134" s="9"/>
      <c r="AM134" s="104"/>
      <c r="AN134" s="104"/>
      <c r="AO134" s="104"/>
      <c r="AP134" s="104"/>
      <c r="AZ134" s="105"/>
      <c r="BA134" s="96"/>
      <c r="BB134" s="105"/>
      <c r="BC134" s="105"/>
      <c r="BD134" s="139"/>
      <c r="BE134" s="9"/>
      <c r="BF134" s="104"/>
      <c r="BG134" s="104"/>
      <c r="BH134" s="104"/>
      <c r="BI134" s="104"/>
      <c r="BJ134" s="104"/>
      <c r="BK134" s="105"/>
      <c r="BL134" s="9"/>
    </row>
    <row r="135" spans="1:64" ht="20.25" customHeight="1" x14ac:dyDescent="0.25">
      <c r="A135" s="106" t="s">
        <v>282</v>
      </c>
      <c r="B135" s="153" t="s">
        <v>288</v>
      </c>
      <c r="C135" s="154" t="s">
        <v>294</v>
      </c>
      <c r="D135" s="165">
        <v>1910</v>
      </c>
      <c r="E135" s="110">
        <f t="shared" si="23"/>
        <v>2483</v>
      </c>
      <c r="F135" s="96" t="s">
        <v>937</v>
      </c>
      <c r="G135" s="96"/>
      <c r="H135" s="27" t="s">
        <v>302</v>
      </c>
      <c r="I135" s="2" t="s">
        <v>308</v>
      </c>
      <c r="J135" s="2" t="s">
        <v>294</v>
      </c>
      <c r="K135" s="2">
        <v>1</v>
      </c>
      <c r="L135" s="111">
        <f t="shared" si="22"/>
        <v>1252</v>
      </c>
      <c r="M135" s="102"/>
      <c r="N135" s="27" t="s">
        <v>297</v>
      </c>
      <c r="O135" s="2" t="s">
        <v>298</v>
      </c>
      <c r="P135" s="2"/>
      <c r="Q135" s="2">
        <v>1</v>
      </c>
      <c r="R135" s="111">
        <f>D202</f>
        <v>658</v>
      </c>
      <c r="S135" s="5"/>
      <c r="T135" s="9"/>
      <c r="U135" s="104"/>
      <c r="V135" s="104"/>
      <c r="W135" s="104"/>
      <c r="X135" s="104"/>
      <c r="Y135" s="104"/>
      <c r="Z135" s="9"/>
      <c r="AA135" s="104"/>
      <c r="AB135" s="104"/>
      <c r="AC135" s="104"/>
      <c r="AD135" s="104"/>
      <c r="AF135" s="9"/>
      <c r="AG135" s="104"/>
      <c r="AH135" s="104"/>
      <c r="AI135" s="104"/>
      <c r="AJ135" s="104"/>
      <c r="AL135" s="9"/>
      <c r="AM135" s="104"/>
      <c r="AN135" s="104"/>
      <c r="AO135" s="104"/>
      <c r="AP135" s="104"/>
      <c r="AZ135" s="105"/>
      <c r="BA135" s="96"/>
      <c r="BB135" s="105"/>
      <c r="BC135" s="105"/>
      <c r="BD135" s="139"/>
      <c r="BE135" s="9"/>
      <c r="BF135" s="104"/>
      <c r="BG135" s="104"/>
      <c r="BH135" s="104"/>
      <c r="BI135" s="104"/>
      <c r="BJ135" s="104"/>
      <c r="BK135" s="105"/>
      <c r="BL135" s="9"/>
    </row>
    <row r="136" spans="1:64" ht="20.25" customHeight="1" x14ac:dyDescent="0.25">
      <c r="A136" s="106" t="s">
        <v>283</v>
      </c>
      <c r="B136" s="153" t="s">
        <v>289</v>
      </c>
      <c r="C136" s="154" t="s">
        <v>295</v>
      </c>
      <c r="D136" s="165">
        <v>1958</v>
      </c>
      <c r="E136" s="110">
        <f t="shared" si="23"/>
        <v>2545.4</v>
      </c>
      <c r="F136" s="96" t="s">
        <v>938</v>
      </c>
      <c r="G136" s="96"/>
      <c r="H136" s="27" t="s">
        <v>303</v>
      </c>
      <c r="I136" s="2" t="s">
        <v>309</v>
      </c>
      <c r="J136" s="2" t="s">
        <v>295</v>
      </c>
      <c r="K136" s="2">
        <v>1</v>
      </c>
      <c r="L136" s="111">
        <f t="shared" si="22"/>
        <v>1300</v>
      </c>
      <c r="M136" s="102"/>
      <c r="N136" s="27" t="s">
        <v>297</v>
      </c>
      <c r="O136" s="2" t="s">
        <v>298</v>
      </c>
      <c r="P136" s="2"/>
      <c r="Q136" s="2">
        <v>1</v>
      </c>
      <c r="R136" s="111">
        <f>D202</f>
        <v>658</v>
      </c>
      <c r="S136" s="5"/>
      <c r="T136" s="9"/>
      <c r="U136" s="104"/>
      <c r="V136" s="104"/>
      <c r="W136" s="104"/>
      <c r="X136" s="104"/>
      <c r="Y136" s="104"/>
      <c r="Z136" s="9"/>
      <c r="AA136" s="104"/>
      <c r="AB136" s="104"/>
      <c r="AC136" s="104"/>
      <c r="AD136" s="104"/>
      <c r="AF136" s="9"/>
      <c r="AG136" s="104"/>
      <c r="AH136" s="104"/>
      <c r="AI136" s="104"/>
      <c r="AJ136" s="104"/>
      <c r="AL136" s="9"/>
      <c r="AM136" s="104"/>
      <c r="AN136" s="104"/>
      <c r="AO136" s="104"/>
      <c r="AP136" s="104"/>
      <c r="AZ136" s="105"/>
      <c r="BA136" s="96"/>
      <c r="BB136" s="105"/>
      <c r="BC136" s="105"/>
      <c r="BD136" s="139"/>
      <c r="BE136" s="9"/>
      <c r="BF136" s="104"/>
      <c r="BG136" s="104"/>
      <c r="BH136" s="104"/>
      <c r="BI136" s="104"/>
      <c r="BJ136" s="104"/>
      <c r="BK136" s="105"/>
      <c r="BL136" s="9"/>
    </row>
    <row r="137" spans="1:64" ht="20.25" customHeight="1" thickBot="1" x14ac:dyDescent="0.3">
      <c r="A137" s="112" t="s">
        <v>284</v>
      </c>
      <c r="B137" s="155" t="s">
        <v>290</v>
      </c>
      <c r="C137" s="156" t="s">
        <v>296</v>
      </c>
      <c r="D137" s="166">
        <v>2195</v>
      </c>
      <c r="E137" s="116">
        <f t="shared" si="23"/>
        <v>2853.5</v>
      </c>
      <c r="F137" s="96" t="s">
        <v>939</v>
      </c>
      <c r="G137" s="96"/>
      <c r="H137" s="32" t="s">
        <v>304</v>
      </c>
      <c r="I137" s="117" t="s">
        <v>310</v>
      </c>
      <c r="J137" s="117" t="s">
        <v>296</v>
      </c>
      <c r="K137" s="117">
        <v>1</v>
      </c>
      <c r="L137" s="118">
        <f t="shared" si="22"/>
        <v>1537</v>
      </c>
      <c r="M137" s="102"/>
      <c r="N137" s="32" t="s">
        <v>297</v>
      </c>
      <c r="O137" s="117" t="s">
        <v>298</v>
      </c>
      <c r="P137" s="117"/>
      <c r="Q137" s="117">
        <v>1</v>
      </c>
      <c r="R137" s="118">
        <f>D202</f>
        <v>658</v>
      </c>
      <c r="S137" s="5"/>
      <c r="T137" s="9"/>
      <c r="U137" s="104"/>
      <c r="V137" s="104"/>
      <c r="W137" s="104"/>
      <c r="X137" s="104"/>
      <c r="Y137" s="104"/>
      <c r="Z137" s="9"/>
      <c r="AA137" s="104"/>
      <c r="AB137" s="104"/>
      <c r="AC137" s="104"/>
      <c r="AD137" s="104"/>
      <c r="AF137" s="9"/>
      <c r="AG137" s="104"/>
      <c r="AH137" s="104"/>
      <c r="AI137" s="104"/>
      <c r="AJ137" s="104"/>
      <c r="AL137" s="9"/>
      <c r="AM137" s="104"/>
      <c r="AN137" s="104"/>
      <c r="AO137" s="104"/>
      <c r="AP137" s="104"/>
      <c r="AZ137" s="105"/>
      <c r="BA137" s="96"/>
      <c r="BB137" s="105"/>
      <c r="BC137" s="105"/>
      <c r="BD137" s="139"/>
      <c r="BE137" s="9"/>
      <c r="BF137" s="104"/>
      <c r="BG137" s="104"/>
      <c r="BH137" s="104"/>
      <c r="BI137" s="104"/>
      <c r="BJ137" s="104"/>
      <c r="BK137" s="105"/>
      <c r="BL137" s="9"/>
    </row>
    <row r="138" spans="1:64" ht="20.25" customHeight="1" x14ac:dyDescent="0.2">
      <c r="A138" s="171" t="s">
        <v>227</v>
      </c>
      <c r="B138" s="172" t="s">
        <v>108</v>
      </c>
      <c r="C138" s="173" t="s">
        <v>98</v>
      </c>
      <c r="D138" s="174">
        <v>1240</v>
      </c>
      <c r="E138" s="175">
        <f t="shared" si="23"/>
        <v>1612</v>
      </c>
      <c r="F138" s="96" t="s">
        <v>1466</v>
      </c>
      <c r="G138" s="96"/>
      <c r="H138" s="38" t="s">
        <v>264</v>
      </c>
      <c r="I138" s="124" t="s">
        <v>258</v>
      </c>
      <c r="J138" s="124" t="s">
        <v>98</v>
      </c>
      <c r="K138" s="124">
        <v>1</v>
      </c>
      <c r="L138" s="125">
        <f>D234</f>
        <v>521</v>
      </c>
      <c r="M138" s="102"/>
      <c r="N138" s="38" t="s">
        <v>263</v>
      </c>
      <c r="O138" s="124" t="s">
        <v>262</v>
      </c>
      <c r="P138" s="124"/>
      <c r="Q138" s="124">
        <v>1</v>
      </c>
      <c r="R138" s="125">
        <f>D200</f>
        <v>719</v>
      </c>
      <c r="S138" s="5"/>
      <c r="T138" s="9"/>
      <c r="U138" s="104"/>
      <c r="V138" s="104"/>
      <c r="W138" s="104"/>
      <c r="X138" s="104"/>
      <c r="Y138" s="104"/>
      <c r="Z138" s="9"/>
      <c r="AA138" s="104"/>
      <c r="AB138" s="104"/>
      <c r="AC138" s="104"/>
      <c r="AD138" s="104"/>
      <c r="AF138" s="9"/>
      <c r="AG138" s="104"/>
      <c r="AH138" s="104"/>
      <c r="AI138" s="104"/>
      <c r="AJ138" s="104"/>
      <c r="AL138" s="9"/>
      <c r="AM138" s="104"/>
      <c r="AN138" s="104"/>
      <c r="AO138" s="104"/>
      <c r="AP138" s="104"/>
      <c r="BA138" s="96"/>
      <c r="BB138" s="9"/>
      <c r="BC138" s="9"/>
      <c r="BE138" s="9"/>
      <c r="BF138" s="104"/>
      <c r="BG138" s="104"/>
      <c r="BH138" s="104"/>
      <c r="BI138" s="104"/>
      <c r="BJ138" s="104"/>
      <c r="BK138" s="105"/>
      <c r="BL138" s="9"/>
    </row>
    <row r="139" spans="1:64" ht="20.25" customHeight="1" x14ac:dyDescent="0.2">
      <c r="A139" s="106" t="s">
        <v>228</v>
      </c>
      <c r="B139" s="153" t="s">
        <v>109</v>
      </c>
      <c r="C139" s="154" t="s">
        <v>99</v>
      </c>
      <c r="D139" s="51">
        <v>1296</v>
      </c>
      <c r="E139" s="110">
        <f t="shared" si="23"/>
        <v>1684.8</v>
      </c>
      <c r="F139" s="96" t="s">
        <v>1467</v>
      </c>
      <c r="G139" s="96"/>
      <c r="H139" s="27" t="s">
        <v>265</v>
      </c>
      <c r="I139" s="2" t="s">
        <v>259</v>
      </c>
      <c r="J139" s="2" t="s">
        <v>99</v>
      </c>
      <c r="K139" s="2">
        <v>1</v>
      </c>
      <c r="L139" s="111">
        <f>D235</f>
        <v>577</v>
      </c>
      <c r="M139" s="102"/>
      <c r="N139" s="27" t="s">
        <v>263</v>
      </c>
      <c r="O139" s="2" t="s">
        <v>262</v>
      </c>
      <c r="P139" s="2"/>
      <c r="Q139" s="2">
        <v>1</v>
      </c>
      <c r="R139" s="111">
        <f>D200</f>
        <v>719</v>
      </c>
      <c r="S139" s="5"/>
      <c r="T139" s="9"/>
      <c r="U139" s="104"/>
      <c r="V139" s="104"/>
      <c r="W139" s="104"/>
      <c r="X139" s="104"/>
      <c r="Y139" s="104"/>
      <c r="Z139" s="9"/>
      <c r="AA139" s="104"/>
      <c r="AB139" s="104"/>
      <c r="AC139" s="104"/>
      <c r="AD139" s="104"/>
      <c r="AF139" s="9"/>
      <c r="AG139" s="104"/>
      <c r="AH139" s="104"/>
      <c r="AI139" s="104"/>
      <c r="AJ139" s="104"/>
      <c r="AL139" s="9"/>
      <c r="AM139" s="104"/>
      <c r="AN139" s="104"/>
      <c r="AO139" s="104"/>
      <c r="AP139" s="104"/>
      <c r="BA139" s="96"/>
      <c r="BB139" s="9"/>
      <c r="BC139" s="9"/>
      <c r="BE139" s="9"/>
      <c r="BF139" s="104"/>
      <c r="BG139" s="104"/>
      <c r="BH139" s="104"/>
      <c r="BI139" s="104"/>
      <c r="BJ139" s="104"/>
      <c r="BK139" s="105"/>
      <c r="BL139" s="9"/>
    </row>
    <row r="140" spans="1:64" ht="20.25" customHeight="1" x14ac:dyDescent="0.2">
      <c r="A140" s="106" t="s">
        <v>229</v>
      </c>
      <c r="B140" s="153" t="s">
        <v>110</v>
      </c>
      <c r="C140" s="154" t="s">
        <v>100</v>
      </c>
      <c r="D140" s="51">
        <v>1458</v>
      </c>
      <c r="E140" s="110">
        <f t="shared" si="23"/>
        <v>1895.4</v>
      </c>
      <c r="F140" s="96" t="s">
        <v>1468</v>
      </c>
      <c r="G140" s="96"/>
      <c r="H140" s="27" t="s">
        <v>266</v>
      </c>
      <c r="I140" s="2" t="s">
        <v>260</v>
      </c>
      <c r="J140" s="2" t="s">
        <v>100</v>
      </c>
      <c r="K140" s="2">
        <v>1</v>
      </c>
      <c r="L140" s="111">
        <f>D236</f>
        <v>739</v>
      </c>
      <c r="M140" s="102"/>
      <c r="N140" s="27" t="s">
        <v>263</v>
      </c>
      <c r="O140" s="2" t="s">
        <v>262</v>
      </c>
      <c r="P140" s="2"/>
      <c r="Q140" s="2">
        <v>1</v>
      </c>
      <c r="R140" s="111">
        <f>D200</f>
        <v>719</v>
      </c>
      <c r="S140" s="5"/>
      <c r="T140" s="9"/>
      <c r="U140" s="104"/>
      <c r="V140" s="104"/>
      <c r="W140" s="104"/>
      <c r="X140" s="104"/>
      <c r="Y140" s="104"/>
      <c r="Z140" s="9"/>
      <c r="AA140" s="104"/>
      <c r="AB140" s="104"/>
      <c r="AC140" s="104"/>
      <c r="AD140" s="104"/>
      <c r="AF140" s="9"/>
      <c r="AG140" s="104"/>
      <c r="AH140" s="104"/>
      <c r="AI140" s="104"/>
      <c r="AJ140" s="104"/>
      <c r="AL140" s="9"/>
      <c r="AM140" s="104"/>
      <c r="AN140" s="104"/>
      <c r="AO140" s="104"/>
      <c r="AP140" s="104"/>
      <c r="BA140" s="96"/>
      <c r="BB140" s="9"/>
      <c r="BC140" s="9"/>
      <c r="BE140" s="9"/>
      <c r="BF140" s="104"/>
      <c r="BG140" s="104"/>
      <c r="BH140" s="104"/>
      <c r="BI140" s="104"/>
      <c r="BJ140" s="104"/>
      <c r="BK140" s="105"/>
      <c r="BL140" s="9"/>
    </row>
    <row r="141" spans="1:64" ht="20.25" customHeight="1" x14ac:dyDescent="0.2">
      <c r="A141" s="106" t="s">
        <v>230</v>
      </c>
      <c r="B141" s="153" t="s">
        <v>111</v>
      </c>
      <c r="C141" s="154" t="s">
        <v>101</v>
      </c>
      <c r="D141" s="51">
        <v>1619</v>
      </c>
      <c r="E141" s="110">
        <f t="shared" si="23"/>
        <v>2104.7000000000003</v>
      </c>
      <c r="F141" s="96" t="s">
        <v>1469</v>
      </c>
      <c r="G141" s="96"/>
      <c r="H141" s="27" t="s">
        <v>267</v>
      </c>
      <c r="I141" s="2" t="s">
        <v>261</v>
      </c>
      <c r="J141" s="2" t="s">
        <v>101</v>
      </c>
      <c r="K141" s="2">
        <v>1</v>
      </c>
      <c r="L141" s="111">
        <f>D237</f>
        <v>900</v>
      </c>
      <c r="M141" s="102"/>
      <c r="N141" s="27" t="s">
        <v>263</v>
      </c>
      <c r="O141" s="2" t="s">
        <v>262</v>
      </c>
      <c r="P141" s="2"/>
      <c r="Q141" s="2">
        <v>1</v>
      </c>
      <c r="R141" s="111">
        <f>D200</f>
        <v>719</v>
      </c>
      <c r="S141" s="5"/>
      <c r="T141" s="9"/>
      <c r="U141" s="104"/>
      <c r="V141" s="104"/>
      <c r="W141" s="104"/>
      <c r="X141" s="104"/>
      <c r="Y141" s="104"/>
      <c r="Z141" s="9"/>
      <c r="AA141" s="104"/>
      <c r="AB141" s="104"/>
      <c r="AC141" s="104"/>
      <c r="AD141" s="104"/>
      <c r="AF141" s="9"/>
      <c r="AG141" s="104"/>
      <c r="AH141" s="104"/>
      <c r="AI141" s="104"/>
      <c r="AJ141" s="104"/>
      <c r="AL141" s="9"/>
      <c r="AM141" s="104"/>
      <c r="AN141" s="104"/>
      <c r="AO141" s="104"/>
      <c r="AP141" s="104"/>
      <c r="BA141" s="96"/>
      <c r="BB141" s="9"/>
      <c r="BC141" s="9"/>
      <c r="BE141" s="9"/>
      <c r="BF141" s="104"/>
      <c r="BG141" s="104"/>
      <c r="BH141" s="104"/>
      <c r="BI141" s="104"/>
      <c r="BJ141" s="104"/>
      <c r="BK141" s="105"/>
      <c r="BL141" s="9"/>
    </row>
    <row r="142" spans="1:64" ht="20.25" customHeight="1" thickBot="1" x14ac:dyDescent="0.25">
      <c r="A142" s="131" t="s">
        <v>231</v>
      </c>
      <c r="B142" s="155" t="s">
        <v>112</v>
      </c>
      <c r="C142" s="156" t="s">
        <v>102</v>
      </c>
      <c r="D142" s="144">
        <v>1771</v>
      </c>
      <c r="E142" s="116">
        <f t="shared" si="23"/>
        <v>2302.3000000000002</v>
      </c>
      <c r="F142" s="96" t="s">
        <v>1470</v>
      </c>
      <c r="G142" s="96"/>
      <c r="H142" s="32" t="s">
        <v>268</v>
      </c>
      <c r="I142" s="117" t="s">
        <v>269</v>
      </c>
      <c r="J142" s="117" t="s">
        <v>102</v>
      </c>
      <c r="K142" s="117">
        <v>1</v>
      </c>
      <c r="L142" s="118">
        <f>D238</f>
        <v>1052</v>
      </c>
      <c r="M142" s="102"/>
      <c r="N142" s="32" t="s">
        <v>263</v>
      </c>
      <c r="O142" s="117" t="s">
        <v>262</v>
      </c>
      <c r="P142" s="117"/>
      <c r="Q142" s="117">
        <v>1</v>
      </c>
      <c r="R142" s="118">
        <f>D200</f>
        <v>719</v>
      </c>
      <c r="S142" s="5"/>
      <c r="T142" s="9"/>
      <c r="U142" s="104"/>
      <c r="V142" s="104"/>
      <c r="W142" s="104"/>
      <c r="X142" s="104"/>
      <c r="Y142" s="104"/>
      <c r="Z142" s="9"/>
      <c r="AA142" s="104"/>
      <c r="AB142" s="104"/>
      <c r="AC142" s="104"/>
      <c r="AD142" s="104"/>
      <c r="AF142" s="9"/>
      <c r="AG142" s="104"/>
      <c r="AH142" s="104"/>
      <c r="AI142" s="104"/>
      <c r="AJ142" s="104"/>
      <c r="AL142" s="9"/>
      <c r="AM142" s="104"/>
      <c r="AN142" s="104"/>
      <c r="AO142" s="104"/>
      <c r="AP142" s="104"/>
      <c r="BA142" s="96"/>
      <c r="BB142" s="9"/>
      <c r="BC142" s="9"/>
      <c r="BE142" s="9"/>
      <c r="BF142" s="104"/>
      <c r="BG142" s="104"/>
      <c r="BH142" s="104"/>
      <c r="BI142" s="104"/>
      <c r="BJ142" s="104"/>
      <c r="BK142" s="105"/>
      <c r="BL142" s="9"/>
    </row>
    <row r="143" spans="1:64" ht="20.25" customHeight="1" x14ac:dyDescent="0.2">
      <c r="A143" s="122" t="s">
        <v>311</v>
      </c>
      <c r="B143" s="176" t="s">
        <v>113</v>
      </c>
      <c r="C143" s="177" t="s">
        <v>215</v>
      </c>
      <c r="D143" s="178">
        <v>1683</v>
      </c>
      <c r="E143" s="95">
        <f t="shared" si="23"/>
        <v>2187.9</v>
      </c>
      <c r="F143" s="96" t="s">
        <v>902</v>
      </c>
      <c r="G143" s="96"/>
      <c r="H143" s="46"/>
      <c r="I143" s="104"/>
      <c r="J143" s="104"/>
      <c r="K143" s="104"/>
      <c r="L143" s="104"/>
      <c r="M143" s="102"/>
      <c r="N143" s="9"/>
      <c r="O143" s="104"/>
      <c r="P143" s="104"/>
      <c r="Q143" s="104"/>
      <c r="R143" s="104"/>
      <c r="S143" s="5"/>
      <c r="T143" s="9"/>
      <c r="U143" s="104"/>
      <c r="V143" s="104"/>
      <c r="W143" s="104"/>
      <c r="X143" s="104"/>
      <c r="Y143" s="104"/>
      <c r="Z143" s="9"/>
      <c r="AA143" s="104"/>
      <c r="AB143" s="104"/>
      <c r="AC143" s="104"/>
      <c r="AD143" s="104"/>
      <c r="AF143" s="9"/>
      <c r="AG143" s="104"/>
      <c r="AH143" s="104"/>
      <c r="AI143" s="104"/>
      <c r="AJ143" s="104"/>
      <c r="AL143" s="9"/>
      <c r="AM143" s="104"/>
      <c r="AN143" s="104"/>
      <c r="AO143" s="104"/>
      <c r="AP143" s="104"/>
      <c r="AZ143" s="96"/>
      <c r="BA143" s="96"/>
      <c r="BB143" s="96"/>
      <c r="BC143" s="96"/>
      <c r="BE143" s="9"/>
      <c r="BF143" s="104"/>
      <c r="BG143" s="104"/>
      <c r="BH143" s="104"/>
      <c r="BI143" s="104"/>
      <c r="BJ143" s="104"/>
      <c r="BK143" s="105"/>
      <c r="BL143" s="9"/>
    </row>
    <row r="144" spans="1:64" ht="20.25" customHeight="1" x14ac:dyDescent="0.2">
      <c r="A144" s="130" t="s">
        <v>312</v>
      </c>
      <c r="B144" s="179" t="s">
        <v>114</v>
      </c>
      <c r="C144" s="180" t="s">
        <v>216</v>
      </c>
      <c r="D144" s="138">
        <v>1874</v>
      </c>
      <c r="E144" s="110">
        <f t="shared" si="23"/>
        <v>2436.2000000000003</v>
      </c>
      <c r="F144" s="96" t="s">
        <v>880</v>
      </c>
      <c r="G144" s="96"/>
      <c r="H144" s="46"/>
      <c r="I144" s="104"/>
      <c r="J144" s="104"/>
      <c r="K144" s="104"/>
      <c r="L144" s="104"/>
      <c r="M144" s="102"/>
      <c r="N144" s="9"/>
      <c r="O144" s="104"/>
      <c r="P144" s="104"/>
      <c r="Q144" s="104"/>
      <c r="R144" s="104"/>
      <c r="S144" s="5"/>
      <c r="T144" s="9"/>
      <c r="U144" s="104"/>
      <c r="V144" s="104"/>
      <c r="W144" s="104"/>
      <c r="X144" s="104"/>
      <c r="Y144" s="104"/>
      <c r="Z144" s="9"/>
      <c r="AA144" s="104"/>
      <c r="AB144" s="104"/>
      <c r="AC144" s="104"/>
      <c r="AD144" s="104"/>
      <c r="AF144" s="9"/>
      <c r="AG144" s="104"/>
      <c r="AH144" s="104"/>
      <c r="AI144" s="104"/>
      <c r="AJ144" s="104"/>
      <c r="AL144" s="9"/>
      <c r="AM144" s="104"/>
      <c r="AN144" s="104"/>
      <c r="AO144" s="104"/>
      <c r="AP144" s="104"/>
      <c r="AZ144" s="96"/>
      <c r="BA144" s="96"/>
      <c r="BB144" s="96"/>
      <c r="BC144" s="96"/>
      <c r="BE144" s="9"/>
      <c r="BF144" s="104"/>
      <c r="BG144" s="104"/>
      <c r="BH144" s="104"/>
      <c r="BI144" s="104"/>
      <c r="BJ144" s="104"/>
      <c r="BK144" s="105"/>
      <c r="BL144" s="9"/>
    </row>
    <row r="145" spans="1:64" ht="20.25" customHeight="1" x14ac:dyDescent="0.2">
      <c r="A145" s="128" t="s">
        <v>313</v>
      </c>
      <c r="B145" s="179" t="s">
        <v>115</v>
      </c>
      <c r="C145" s="180" t="s">
        <v>217</v>
      </c>
      <c r="D145" s="138">
        <v>2090</v>
      </c>
      <c r="E145" s="110">
        <f t="shared" si="23"/>
        <v>2717</v>
      </c>
      <c r="F145" s="96" t="s">
        <v>903</v>
      </c>
      <c r="G145" s="96"/>
      <c r="H145" s="46"/>
      <c r="I145" s="104"/>
      <c r="J145" s="104"/>
      <c r="K145" s="104"/>
      <c r="L145" s="104"/>
      <c r="M145" s="102"/>
      <c r="N145" s="9"/>
      <c r="O145" s="104"/>
      <c r="P145" s="104"/>
      <c r="Q145" s="104"/>
      <c r="R145" s="104"/>
      <c r="S145" s="5"/>
      <c r="T145" s="9"/>
      <c r="U145" s="104"/>
      <c r="V145" s="104"/>
      <c r="W145" s="104"/>
      <c r="X145" s="104"/>
      <c r="Y145" s="104"/>
      <c r="Z145" s="9"/>
      <c r="AA145" s="104"/>
      <c r="AB145" s="104"/>
      <c r="AC145" s="104"/>
      <c r="AD145" s="104"/>
      <c r="AF145" s="9"/>
      <c r="AG145" s="104"/>
      <c r="AH145" s="104"/>
      <c r="AI145" s="104"/>
      <c r="AJ145" s="104"/>
      <c r="AL145" s="9"/>
      <c r="AM145" s="104"/>
      <c r="AN145" s="104"/>
      <c r="AO145" s="104"/>
      <c r="AP145" s="104"/>
      <c r="AZ145" s="96"/>
      <c r="BA145" s="96"/>
      <c r="BB145" s="96"/>
      <c r="BC145" s="96"/>
      <c r="BE145" s="9"/>
      <c r="BF145" s="104"/>
      <c r="BG145" s="104"/>
      <c r="BH145" s="104"/>
      <c r="BI145" s="104"/>
      <c r="BJ145" s="104"/>
      <c r="BK145" s="105"/>
      <c r="BL145" s="9"/>
    </row>
    <row r="146" spans="1:64" ht="20.25" customHeight="1" x14ac:dyDescent="0.2">
      <c r="A146" s="128" t="s">
        <v>314</v>
      </c>
      <c r="B146" s="179" t="s">
        <v>116</v>
      </c>
      <c r="C146" s="180" t="s">
        <v>218</v>
      </c>
      <c r="D146" s="138">
        <v>2288</v>
      </c>
      <c r="E146" s="110">
        <f t="shared" si="23"/>
        <v>2974.4</v>
      </c>
      <c r="F146" s="96" t="s">
        <v>904</v>
      </c>
      <c r="G146" s="96"/>
      <c r="H146" s="46"/>
      <c r="I146" s="104"/>
      <c r="J146" s="104"/>
      <c r="K146" s="104"/>
      <c r="L146" s="104"/>
      <c r="M146" s="102"/>
      <c r="N146" s="9"/>
      <c r="O146" s="104"/>
      <c r="P146" s="104"/>
      <c r="Q146" s="104"/>
      <c r="R146" s="104"/>
      <c r="S146" s="5"/>
      <c r="T146" s="9"/>
      <c r="U146" s="104"/>
      <c r="V146" s="104"/>
      <c r="W146" s="104"/>
      <c r="X146" s="104"/>
      <c r="Y146" s="104"/>
      <c r="Z146" s="9"/>
      <c r="AA146" s="104"/>
      <c r="AB146" s="104"/>
      <c r="AC146" s="104"/>
      <c r="AD146" s="104"/>
      <c r="AF146" s="9"/>
      <c r="AG146" s="104"/>
      <c r="AH146" s="104"/>
      <c r="AI146" s="104"/>
      <c r="AJ146" s="104"/>
      <c r="AL146" s="9"/>
      <c r="AM146" s="104"/>
      <c r="AN146" s="104"/>
      <c r="AO146" s="104"/>
      <c r="AP146" s="104"/>
      <c r="AZ146" s="96"/>
      <c r="BA146" s="96"/>
      <c r="BB146" s="96"/>
      <c r="BC146" s="96"/>
      <c r="BE146" s="9"/>
      <c r="BF146" s="104"/>
      <c r="BG146" s="104"/>
      <c r="BH146" s="104"/>
      <c r="BI146" s="104"/>
      <c r="BJ146" s="104"/>
      <c r="BK146" s="105"/>
      <c r="BL146" s="9"/>
    </row>
    <row r="147" spans="1:64" ht="20.25" customHeight="1" thickBot="1" x14ac:dyDescent="0.25">
      <c r="A147" s="133" t="s">
        <v>315</v>
      </c>
      <c r="B147" s="181" t="s">
        <v>117</v>
      </c>
      <c r="C147" s="182" t="s">
        <v>219</v>
      </c>
      <c r="D147" s="183">
        <v>2493</v>
      </c>
      <c r="E147" s="116">
        <f t="shared" si="23"/>
        <v>3240.9</v>
      </c>
      <c r="F147" s="96" t="s">
        <v>905</v>
      </c>
      <c r="G147" s="96"/>
      <c r="H147" s="46"/>
      <c r="I147" s="104"/>
      <c r="J147" s="104"/>
      <c r="K147" s="104"/>
      <c r="L147" s="104"/>
      <c r="M147" s="102"/>
      <c r="N147" s="9"/>
      <c r="O147" s="104"/>
      <c r="P147" s="104"/>
      <c r="Q147" s="104"/>
      <c r="R147" s="104"/>
      <c r="S147" s="5"/>
      <c r="T147" s="9"/>
      <c r="U147" s="104"/>
      <c r="V147" s="104"/>
      <c r="W147" s="104"/>
      <c r="X147" s="104"/>
      <c r="Y147" s="104"/>
      <c r="Z147" s="9"/>
      <c r="AA147" s="104"/>
      <c r="AB147" s="104"/>
      <c r="AC147" s="104"/>
      <c r="AD147" s="104"/>
      <c r="AF147" s="9"/>
      <c r="AG147" s="104"/>
      <c r="AH147" s="104"/>
      <c r="AI147" s="104"/>
      <c r="AJ147" s="104"/>
      <c r="AL147" s="9"/>
      <c r="AM147" s="104"/>
      <c r="AN147" s="104"/>
      <c r="AO147" s="104"/>
      <c r="AP147" s="104"/>
      <c r="AZ147" s="96"/>
      <c r="BA147" s="96"/>
      <c r="BB147" s="96"/>
      <c r="BC147" s="96"/>
      <c r="BE147" s="9"/>
      <c r="BF147" s="104"/>
      <c r="BG147" s="104"/>
      <c r="BH147" s="104"/>
      <c r="BI147" s="104"/>
      <c r="BJ147" s="104"/>
      <c r="BK147" s="105"/>
      <c r="BL147" s="9"/>
    </row>
    <row r="148" spans="1:64" ht="20.25" customHeight="1" x14ac:dyDescent="0.2">
      <c r="A148" s="91" t="s">
        <v>730</v>
      </c>
      <c r="B148" s="103" t="s">
        <v>758</v>
      </c>
      <c r="C148" s="99" t="s">
        <v>731</v>
      </c>
      <c r="D148" s="178"/>
      <c r="E148" s="95"/>
      <c r="F148" s="96"/>
      <c r="G148" s="96"/>
      <c r="H148" s="9"/>
      <c r="I148" s="104"/>
      <c r="J148" s="104"/>
      <c r="K148" s="104"/>
      <c r="L148" s="104"/>
      <c r="M148" s="102"/>
      <c r="N148" s="9"/>
      <c r="O148" s="104"/>
      <c r="P148" s="104"/>
      <c r="Q148" s="104"/>
      <c r="R148" s="104"/>
      <c r="S148" s="5"/>
      <c r="T148" s="9"/>
      <c r="U148" s="104"/>
      <c r="V148" s="104"/>
      <c r="W148" s="104"/>
      <c r="X148" s="104"/>
      <c r="Y148" s="104"/>
      <c r="Z148" s="9"/>
      <c r="AA148" s="104"/>
      <c r="AB148" s="104"/>
      <c r="AC148" s="104"/>
      <c r="AD148" s="104"/>
      <c r="AF148" s="9"/>
      <c r="AG148" s="104"/>
      <c r="AH148" s="104"/>
      <c r="AI148" s="104"/>
      <c r="AJ148" s="104"/>
      <c r="AL148" s="9"/>
      <c r="AM148" s="104"/>
      <c r="AN148" s="104"/>
      <c r="AO148" s="104"/>
      <c r="AP148" s="104"/>
      <c r="AZ148" s="96"/>
      <c r="BA148" s="96"/>
      <c r="BB148" s="96"/>
      <c r="BE148" s="9"/>
      <c r="BF148" s="104"/>
      <c r="BG148" s="104"/>
      <c r="BH148" s="104"/>
      <c r="BI148" s="104"/>
      <c r="BJ148" s="104"/>
      <c r="BK148" s="105"/>
      <c r="BL148" s="9"/>
    </row>
    <row r="149" spans="1:64" ht="20.25" customHeight="1" x14ac:dyDescent="0.2">
      <c r="A149" s="106" t="s">
        <v>716</v>
      </c>
      <c r="B149" s="153" t="s">
        <v>759</v>
      </c>
      <c r="C149" s="154" t="s">
        <v>700</v>
      </c>
      <c r="D149" s="138"/>
      <c r="E149" s="110"/>
      <c r="F149" s="96"/>
      <c r="G149" s="96"/>
      <c r="H149" s="9"/>
      <c r="I149" s="104"/>
      <c r="J149" s="104"/>
      <c r="K149" s="104"/>
      <c r="L149" s="104"/>
      <c r="M149" s="102"/>
      <c r="N149" s="9"/>
      <c r="O149" s="104"/>
      <c r="P149" s="104"/>
      <c r="Q149" s="104"/>
      <c r="R149" s="104"/>
      <c r="S149" s="5"/>
      <c r="T149" s="9"/>
      <c r="U149" s="104"/>
      <c r="V149" s="104"/>
      <c r="W149" s="104"/>
      <c r="X149" s="104"/>
      <c r="Y149" s="104"/>
      <c r="Z149" s="9"/>
      <c r="AA149" s="104"/>
      <c r="AB149" s="104"/>
      <c r="AC149" s="104"/>
      <c r="AD149" s="104"/>
      <c r="AF149" s="9"/>
      <c r="AG149" s="104"/>
      <c r="AH149" s="104"/>
      <c r="AI149" s="104"/>
      <c r="AJ149" s="104"/>
      <c r="AL149" s="9"/>
      <c r="AM149" s="104"/>
      <c r="AN149" s="104"/>
      <c r="AO149" s="104"/>
      <c r="AP149" s="104"/>
      <c r="AZ149" s="96"/>
      <c r="BA149" s="96"/>
      <c r="BB149" s="96"/>
      <c r="BE149" s="9"/>
      <c r="BF149" s="104"/>
      <c r="BG149" s="104"/>
      <c r="BH149" s="104"/>
      <c r="BI149" s="104"/>
      <c r="BJ149" s="104"/>
      <c r="BK149" s="105"/>
      <c r="BL149" s="9"/>
    </row>
    <row r="150" spans="1:64" ht="20.25" customHeight="1" x14ac:dyDescent="0.2">
      <c r="A150" s="128" t="s">
        <v>721</v>
      </c>
      <c r="B150" s="153" t="s">
        <v>559</v>
      </c>
      <c r="C150" s="154" t="s">
        <v>560</v>
      </c>
      <c r="D150" s="138"/>
      <c r="E150" s="110"/>
      <c r="F150" s="96"/>
      <c r="G150" s="96"/>
      <c r="H150" s="9"/>
      <c r="I150" s="104"/>
      <c r="J150" s="104"/>
      <c r="K150" s="104"/>
      <c r="L150" s="104"/>
      <c r="M150" s="102"/>
      <c r="N150" s="9"/>
      <c r="O150" s="104"/>
      <c r="P150" s="104"/>
      <c r="Q150" s="104"/>
      <c r="R150" s="104"/>
      <c r="S150" s="5"/>
      <c r="T150" s="9"/>
      <c r="U150" s="104"/>
      <c r="V150" s="104"/>
      <c r="W150" s="104"/>
      <c r="X150" s="104"/>
      <c r="Y150" s="104"/>
      <c r="Z150" s="9"/>
      <c r="AA150" s="104"/>
      <c r="AB150" s="104"/>
      <c r="AC150" s="104"/>
      <c r="AD150" s="104"/>
      <c r="AF150" s="9"/>
      <c r="AG150" s="104"/>
      <c r="AH150" s="104"/>
      <c r="AI150" s="104"/>
      <c r="AJ150" s="104"/>
      <c r="AL150" s="9"/>
      <c r="AM150" s="104"/>
      <c r="AN150" s="104"/>
      <c r="AO150" s="104"/>
      <c r="AP150" s="104"/>
      <c r="AZ150" s="96"/>
      <c r="BA150" s="96"/>
      <c r="BB150" s="96"/>
      <c r="BE150" s="9"/>
      <c r="BF150" s="104"/>
      <c r="BG150" s="104"/>
      <c r="BH150" s="104"/>
      <c r="BI150" s="104"/>
      <c r="BJ150" s="104"/>
      <c r="BK150" s="105"/>
      <c r="BL150" s="9"/>
    </row>
    <row r="151" spans="1:64" ht="20.25" customHeight="1" thickBot="1" x14ac:dyDescent="0.25">
      <c r="A151" s="106" t="s">
        <v>760</v>
      </c>
      <c r="B151" s="153" t="s">
        <v>757</v>
      </c>
      <c r="C151" s="154" t="s">
        <v>761</v>
      </c>
      <c r="D151" s="138"/>
      <c r="E151" s="110"/>
      <c r="F151" s="96"/>
      <c r="G151" s="96"/>
      <c r="H151" s="9"/>
      <c r="I151" s="104"/>
      <c r="J151" s="104"/>
      <c r="K151" s="104"/>
      <c r="L151" s="104"/>
      <c r="M151" s="102"/>
      <c r="N151" s="9"/>
      <c r="O151" s="104"/>
      <c r="P151" s="104"/>
      <c r="Q151" s="104"/>
      <c r="R151" s="104"/>
      <c r="S151" s="5"/>
      <c r="T151" s="9"/>
      <c r="U151" s="104"/>
      <c r="V151" s="104"/>
      <c r="W151" s="104"/>
      <c r="X151" s="104"/>
      <c r="Y151" s="104"/>
      <c r="Z151" s="9"/>
      <c r="AA151" s="104"/>
      <c r="AB151" s="104"/>
      <c r="AC151" s="104"/>
      <c r="AD151" s="104"/>
      <c r="AF151" s="9"/>
      <c r="AG151" s="104"/>
      <c r="AH151" s="104"/>
      <c r="AI151" s="104"/>
      <c r="AJ151" s="104"/>
      <c r="AL151" s="9"/>
      <c r="AM151" s="104"/>
      <c r="AN151" s="104"/>
      <c r="AO151" s="104"/>
      <c r="AP151" s="104"/>
      <c r="AZ151" s="96"/>
      <c r="BA151" s="96"/>
      <c r="BB151" s="96"/>
      <c r="BE151" s="9"/>
      <c r="BF151" s="104"/>
      <c r="BG151" s="104"/>
      <c r="BH151" s="104"/>
      <c r="BI151" s="104"/>
      <c r="BJ151" s="104"/>
      <c r="BK151" s="105"/>
      <c r="BL151" s="9"/>
    </row>
    <row r="152" spans="1:64" ht="20.25" customHeight="1" x14ac:dyDescent="0.2">
      <c r="A152" s="91" t="s">
        <v>771</v>
      </c>
      <c r="B152" s="103" t="s">
        <v>770</v>
      </c>
      <c r="C152" s="99" t="s">
        <v>731</v>
      </c>
      <c r="D152" s="178"/>
      <c r="E152" s="95"/>
      <c r="F152" s="96"/>
      <c r="G152" s="96"/>
      <c r="H152" s="9"/>
      <c r="I152" s="104"/>
      <c r="J152" s="104"/>
      <c r="K152" s="104"/>
      <c r="L152" s="104"/>
      <c r="M152" s="102"/>
      <c r="N152" s="9"/>
      <c r="O152" s="104"/>
      <c r="P152" s="104"/>
      <c r="Q152" s="104"/>
      <c r="R152" s="104"/>
      <c r="S152" s="5"/>
      <c r="T152" s="9"/>
      <c r="U152" s="104"/>
      <c r="V152" s="104"/>
      <c r="W152" s="104"/>
      <c r="X152" s="104"/>
      <c r="Y152" s="104"/>
      <c r="Z152" s="9"/>
      <c r="AA152" s="104"/>
      <c r="AB152" s="104"/>
      <c r="AC152" s="104"/>
      <c r="AD152" s="104"/>
      <c r="AF152" s="9"/>
      <c r="AG152" s="104"/>
      <c r="AH152" s="104"/>
      <c r="AI152" s="104"/>
      <c r="AJ152" s="104"/>
      <c r="AL152" s="9"/>
      <c r="AM152" s="104"/>
      <c r="AN152" s="104"/>
      <c r="AO152" s="104"/>
      <c r="AP152" s="104"/>
      <c r="AZ152" s="96"/>
      <c r="BA152" s="96"/>
      <c r="BB152" s="96"/>
      <c r="BE152" s="9"/>
      <c r="BF152" s="104"/>
      <c r="BG152" s="104"/>
      <c r="BH152" s="104"/>
      <c r="BI152" s="104"/>
      <c r="BJ152" s="104"/>
      <c r="BK152" s="105"/>
      <c r="BL152" s="9"/>
    </row>
    <row r="153" spans="1:64" ht="20.25" customHeight="1" x14ac:dyDescent="0.2">
      <c r="A153" s="106" t="s">
        <v>698</v>
      </c>
      <c r="B153" s="153" t="s">
        <v>699</v>
      </c>
      <c r="C153" s="154" t="s">
        <v>700</v>
      </c>
      <c r="D153" s="138"/>
      <c r="E153" s="110"/>
      <c r="F153" s="96"/>
      <c r="G153" s="96"/>
      <c r="H153" s="9"/>
      <c r="I153" s="104"/>
      <c r="J153" s="104"/>
      <c r="K153" s="104"/>
      <c r="L153" s="104"/>
      <c r="M153" s="102"/>
      <c r="N153" s="9"/>
      <c r="O153" s="104"/>
      <c r="P153" s="104"/>
      <c r="Q153" s="104"/>
      <c r="R153" s="104"/>
      <c r="S153" s="5"/>
      <c r="T153" s="9"/>
      <c r="U153" s="104"/>
      <c r="V153" s="104"/>
      <c r="W153" s="104"/>
      <c r="X153" s="104"/>
      <c r="Y153" s="104"/>
      <c r="Z153" s="9"/>
      <c r="AA153" s="104"/>
      <c r="AB153" s="104"/>
      <c r="AC153" s="104"/>
      <c r="AD153" s="104"/>
      <c r="AF153" s="9"/>
      <c r="AG153" s="104"/>
      <c r="AH153" s="104"/>
      <c r="AI153" s="104"/>
      <c r="AJ153" s="104"/>
      <c r="AL153" s="9"/>
      <c r="AM153" s="104"/>
      <c r="AN153" s="104"/>
      <c r="AO153" s="104"/>
      <c r="AP153" s="104"/>
      <c r="AZ153" s="96"/>
      <c r="BA153" s="96"/>
      <c r="BB153" s="96"/>
      <c r="BE153" s="9"/>
      <c r="BF153" s="104"/>
      <c r="BG153" s="104"/>
      <c r="BH153" s="104"/>
      <c r="BI153" s="104"/>
      <c r="BJ153" s="104"/>
      <c r="BK153" s="105"/>
      <c r="BL153" s="9"/>
    </row>
    <row r="154" spans="1:64" ht="20.25" customHeight="1" x14ac:dyDescent="0.2">
      <c r="A154" s="128" t="s">
        <v>704</v>
      </c>
      <c r="B154" s="153" t="s">
        <v>705</v>
      </c>
      <c r="C154" s="154" t="s">
        <v>560</v>
      </c>
      <c r="D154" s="138"/>
      <c r="E154" s="110"/>
      <c r="F154" s="96"/>
      <c r="G154" s="96"/>
      <c r="H154" s="9"/>
      <c r="I154" s="104"/>
      <c r="J154" s="104"/>
      <c r="K154" s="104"/>
      <c r="L154" s="104"/>
      <c r="M154" s="102"/>
      <c r="N154" s="9"/>
      <c r="O154" s="104"/>
      <c r="P154" s="104"/>
      <c r="Q154" s="104"/>
      <c r="R154" s="104"/>
      <c r="S154" s="5"/>
      <c r="T154" s="9"/>
      <c r="U154" s="104"/>
      <c r="V154" s="104"/>
      <c r="W154" s="104"/>
      <c r="X154" s="104"/>
      <c r="Y154" s="104"/>
      <c r="Z154" s="9"/>
      <c r="AA154" s="104"/>
      <c r="AB154" s="104"/>
      <c r="AC154" s="104"/>
      <c r="AD154" s="104"/>
      <c r="AF154" s="9"/>
      <c r="AG154" s="104"/>
      <c r="AH154" s="104"/>
      <c r="AI154" s="104"/>
      <c r="AJ154" s="104"/>
      <c r="AL154" s="9"/>
      <c r="AM154" s="104"/>
      <c r="AN154" s="104"/>
      <c r="AO154" s="104"/>
      <c r="AP154" s="104"/>
      <c r="AZ154" s="96"/>
      <c r="BA154" s="96"/>
      <c r="BB154" s="96"/>
      <c r="BE154" s="9"/>
      <c r="BF154" s="104"/>
      <c r="BG154" s="104"/>
      <c r="BH154" s="104"/>
      <c r="BI154" s="104"/>
      <c r="BJ154" s="104"/>
      <c r="BK154" s="105"/>
      <c r="BL154" s="9"/>
    </row>
    <row r="155" spans="1:64" ht="20.25" customHeight="1" thickBot="1" x14ac:dyDescent="0.25">
      <c r="A155" s="106" t="s">
        <v>712</v>
      </c>
      <c r="B155" s="153" t="s">
        <v>713</v>
      </c>
      <c r="C155" s="154" t="s">
        <v>761</v>
      </c>
      <c r="D155" s="138"/>
      <c r="E155" s="110"/>
      <c r="F155" s="96"/>
      <c r="G155" s="96"/>
      <c r="H155" s="9"/>
      <c r="I155" s="104"/>
      <c r="J155" s="104"/>
      <c r="K155" s="104"/>
      <c r="L155" s="104"/>
      <c r="M155" s="102"/>
      <c r="N155" s="9"/>
      <c r="O155" s="104"/>
      <c r="P155" s="104"/>
      <c r="Q155" s="104"/>
      <c r="R155" s="104"/>
      <c r="S155" s="5"/>
      <c r="T155" s="9"/>
      <c r="U155" s="104"/>
      <c r="V155" s="104"/>
      <c r="W155" s="104"/>
      <c r="X155" s="104"/>
      <c r="Y155" s="104"/>
      <c r="Z155" s="9"/>
      <c r="AA155" s="104"/>
      <c r="AB155" s="104"/>
      <c r="AC155" s="104"/>
      <c r="AD155" s="104"/>
      <c r="AF155" s="9"/>
      <c r="AG155" s="104"/>
      <c r="AH155" s="104"/>
      <c r="AI155" s="104"/>
      <c r="AJ155" s="104"/>
      <c r="AL155" s="9"/>
      <c r="AM155" s="104"/>
      <c r="AN155" s="104"/>
      <c r="AO155" s="104"/>
      <c r="AP155" s="104"/>
      <c r="AZ155" s="96"/>
      <c r="BA155" s="96"/>
      <c r="BB155" s="96"/>
      <c r="BE155" s="9"/>
      <c r="BF155" s="104"/>
      <c r="BG155" s="104"/>
      <c r="BH155" s="104"/>
      <c r="BI155" s="104"/>
      <c r="BJ155" s="104"/>
      <c r="BK155" s="105"/>
      <c r="BL155" s="9"/>
    </row>
    <row r="156" spans="1:64" ht="20.25" customHeight="1" x14ac:dyDescent="0.2">
      <c r="A156" s="91" t="s">
        <v>747</v>
      </c>
      <c r="B156" s="103" t="s">
        <v>765</v>
      </c>
      <c r="C156" s="99" t="s">
        <v>731</v>
      </c>
      <c r="D156" s="178"/>
      <c r="E156" s="95"/>
      <c r="F156" s="96"/>
      <c r="G156" s="96"/>
      <c r="H156" s="9"/>
      <c r="I156" s="104"/>
      <c r="J156" s="104"/>
      <c r="K156" s="104"/>
      <c r="L156" s="104"/>
      <c r="M156" s="102"/>
      <c r="N156" s="9"/>
      <c r="O156" s="104"/>
      <c r="P156" s="104"/>
      <c r="Q156" s="104"/>
      <c r="R156" s="104"/>
      <c r="S156" s="5"/>
      <c r="T156" s="9"/>
      <c r="U156" s="104"/>
      <c r="V156" s="104"/>
      <c r="W156" s="104"/>
      <c r="X156" s="104"/>
      <c r="Y156" s="104"/>
      <c r="Z156" s="9"/>
      <c r="AA156" s="104"/>
      <c r="AB156" s="104"/>
      <c r="AC156" s="104"/>
      <c r="AD156" s="104"/>
      <c r="AF156" s="9"/>
      <c r="AG156" s="104"/>
      <c r="AH156" s="104"/>
      <c r="AI156" s="104"/>
      <c r="AJ156" s="104"/>
      <c r="AL156" s="9"/>
      <c r="AM156" s="104"/>
      <c r="AN156" s="104"/>
      <c r="AO156" s="104"/>
      <c r="AP156" s="104"/>
      <c r="AZ156" s="96"/>
      <c r="BA156" s="96"/>
      <c r="BB156" s="96"/>
      <c r="BE156" s="9"/>
      <c r="BF156" s="104"/>
      <c r="BG156" s="104"/>
      <c r="BH156" s="104"/>
      <c r="BI156" s="104"/>
      <c r="BJ156" s="104"/>
      <c r="BK156" s="105"/>
      <c r="BL156" s="9"/>
    </row>
    <row r="157" spans="1:64" ht="20.25" customHeight="1" x14ac:dyDescent="0.2">
      <c r="A157" s="106" t="s">
        <v>762</v>
      </c>
      <c r="B157" s="153" t="s">
        <v>766</v>
      </c>
      <c r="C157" s="154" t="s">
        <v>700</v>
      </c>
      <c r="D157" s="138"/>
      <c r="E157" s="110"/>
      <c r="F157" s="96"/>
      <c r="G157" s="96"/>
      <c r="H157" s="9"/>
      <c r="I157" s="104"/>
      <c r="J157" s="104"/>
      <c r="K157" s="104"/>
      <c r="L157" s="104"/>
      <c r="M157" s="102"/>
      <c r="N157" s="9"/>
      <c r="O157" s="104"/>
      <c r="P157" s="104"/>
      <c r="Q157" s="104"/>
      <c r="R157" s="104"/>
      <c r="S157" s="5"/>
      <c r="T157" s="9"/>
      <c r="U157" s="104"/>
      <c r="V157" s="104"/>
      <c r="W157" s="104"/>
      <c r="X157" s="104"/>
      <c r="Y157" s="104"/>
      <c r="Z157" s="9"/>
      <c r="AA157" s="104"/>
      <c r="AB157" s="104"/>
      <c r="AC157" s="104"/>
      <c r="AD157" s="104"/>
      <c r="AF157" s="9"/>
      <c r="AG157" s="104"/>
      <c r="AH157" s="104"/>
      <c r="AI157" s="104"/>
      <c r="AJ157" s="104"/>
      <c r="AL157" s="9"/>
      <c r="AM157" s="104"/>
      <c r="AN157" s="104"/>
      <c r="AO157" s="104"/>
      <c r="AP157" s="104"/>
      <c r="AZ157" s="96"/>
      <c r="BA157" s="96"/>
      <c r="BB157" s="96"/>
      <c r="BE157" s="9"/>
      <c r="BF157" s="104"/>
      <c r="BG157" s="104"/>
      <c r="BH157" s="104"/>
      <c r="BI157" s="104"/>
      <c r="BJ157" s="104"/>
      <c r="BK157" s="105"/>
      <c r="BL157" s="9"/>
    </row>
    <row r="158" spans="1:64" ht="20.25" customHeight="1" x14ac:dyDescent="0.2">
      <c r="A158" s="128" t="s">
        <v>763</v>
      </c>
      <c r="B158" s="153" t="s">
        <v>767</v>
      </c>
      <c r="C158" s="154" t="s">
        <v>560</v>
      </c>
      <c r="D158" s="138"/>
      <c r="E158" s="110"/>
      <c r="F158" s="96"/>
      <c r="G158" s="96"/>
      <c r="H158" s="9"/>
      <c r="I158" s="104"/>
      <c r="J158" s="104"/>
      <c r="K158" s="104"/>
      <c r="L158" s="104"/>
      <c r="M158" s="102"/>
      <c r="N158" s="9"/>
      <c r="O158" s="104"/>
      <c r="P158" s="104"/>
      <c r="Q158" s="104"/>
      <c r="R158" s="104"/>
      <c r="S158" s="5"/>
      <c r="T158" s="9"/>
      <c r="U158" s="104"/>
      <c r="V158" s="104"/>
      <c r="W158" s="104"/>
      <c r="X158" s="104"/>
      <c r="Y158" s="104"/>
      <c r="Z158" s="9"/>
      <c r="AA158" s="104"/>
      <c r="AB158" s="104"/>
      <c r="AC158" s="104"/>
      <c r="AD158" s="104"/>
      <c r="AF158" s="9"/>
      <c r="AG158" s="104"/>
      <c r="AH158" s="104"/>
      <c r="AI158" s="104"/>
      <c r="AJ158" s="104"/>
      <c r="AL158" s="9"/>
      <c r="AM158" s="104"/>
      <c r="AN158" s="104"/>
      <c r="AO158" s="104"/>
      <c r="AP158" s="104"/>
      <c r="AZ158" s="96"/>
      <c r="BA158" s="96"/>
      <c r="BB158" s="96"/>
      <c r="BE158" s="9"/>
      <c r="BF158" s="104"/>
      <c r="BG158" s="104"/>
      <c r="BH158" s="104"/>
      <c r="BI158" s="104"/>
      <c r="BJ158" s="104"/>
      <c r="BK158" s="105"/>
      <c r="BL158" s="9"/>
    </row>
    <row r="159" spans="1:64" ht="20.25" customHeight="1" thickBot="1" x14ac:dyDescent="0.25">
      <c r="A159" s="106" t="s">
        <v>764</v>
      </c>
      <c r="B159" s="153" t="s">
        <v>768</v>
      </c>
      <c r="C159" s="154" t="s">
        <v>761</v>
      </c>
      <c r="D159" s="138"/>
      <c r="E159" s="110"/>
      <c r="F159" s="96"/>
      <c r="G159" s="96"/>
      <c r="H159" s="9"/>
      <c r="I159" s="104"/>
      <c r="J159" s="104"/>
      <c r="K159" s="104"/>
      <c r="L159" s="104"/>
      <c r="M159" s="102"/>
      <c r="N159" s="9"/>
      <c r="O159" s="104"/>
      <c r="P159" s="104"/>
      <c r="Q159" s="104"/>
      <c r="R159" s="104"/>
      <c r="S159" s="5"/>
      <c r="T159" s="9"/>
      <c r="U159" s="104"/>
      <c r="V159" s="104"/>
      <c r="W159" s="104"/>
      <c r="X159" s="104"/>
      <c r="Y159" s="104"/>
      <c r="Z159" s="9"/>
      <c r="AA159" s="104"/>
      <c r="AB159" s="104"/>
      <c r="AC159" s="104"/>
      <c r="AD159" s="104"/>
      <c r="AF159" s="9"/>
      <c r="AG159" s="104"/>
      <c r="AH159" s="104"/>
      <c r="AI159" s="104"/>
      <c r="AJ159" s="104"/>
      <c r="AL159" s="9"/>
      <c r="AM159" s="104"/>
      <c r="AN159" s="104"/>
      <c r="AO159" s="104"/>
      <c r="AP159" s="104"/>
      <c r="AZ159" s="96"/>
      <c r="BA159" s="96"/>
      <c r="BB159" s="96"/>
      <c r="BE159" s="9"/>
      <c r="BF159" s="104"/>
      <c r="BG159" s="104"/>
      <c r="BH159" s="104"/>
      <c r="BI159" s="104"/>
      <c r="BJ159" s="104"/>
      <c r="BK159" s="105"/>
      <c r="BL159" s="9"/>
    </row>
    <row r="160" spans="1:64" ht="20.25" customHeight="1" x14ac:dyDescent="0.2">
      <c r="A160" s="91" t="s">
        <v>772</v>
      </c>
      <c r="B160" s="103" t="s">
        <v>773</v>
      </c>
      <c r="C160" s="99" t="s">
        <v>731</v>
      </c>
      <c r="D160" s="178"/>
      <c r="E160" s="95"/>
      <c r="F160" s="96"/>
      <c r="G160" s="96"/>
      <c r="H160" s="9"/>
      <c r="I160" s="104"/>
      <c r="J160" s="104"/>
      <c r="K160" s="104"/>
      <c r="L160" s="104"/>
      <c r="M160" s="102"/>
      <c r="N160" s="9"/>
      <c r="O160" s="104"/>
      <c r="P160" s="104"/>
      <c r="Q160" s="104"/>
      <c r="R160" s="104"/>
      <c r="S160" s="5"/>
      <c r="T160" s="9"/>
      <c r="U160" s="104"/>
      <c r="V160" s="104"/>
      <c r="W160" s="104"/>
      <c r="X160" s="104"/>
      <c r="Y160" s="104"/>
      <c r="Z160" s="9"/>
      <c r="AA160" s="104"/>
      <c r="AB160" s="104"/>
      <c r="AC160" s="104"/>
      <c r="AD160" s="104"/>
      <c r="AF160" s="9"/>
      <c r="AG160" s="104"/>
      <c r="AH160" s="104"/>
      <c r="AI160" s="104"/>
      <c r="AJ160" s="104"/>
      <c r="AL160" s="9"/>
      <c r="AM160" s="104"/>
      <c r="AN160" s="104"/>
      <c r="AO160" s="104"/>
      <c r="AP160" s="104"/>
      <c r="AZ160" s="96"/>
      <c r="BA160" s="96"/>
      <c r="BB160" s="96"/>
      <c r="BE160" s="9"/>
      <c r="BF160" s="104"/>
      <c r="BG160" s="104"/>
      <c r="BH160" s="104"/>
      <c r="BI160" s="104"/>
      <c r="BJ160" s="104"/>
      <c r="BK160" s="105"/>
      <c r="BL160" s="9"/>
    </row>
    <row r="161" spans="1:64" ht="20.25" customHeight="1" x14ac:dyDescent="0.2">
      <c r="A161" s="106" t="s">
        <v>741</v>
      </c>
      <c r="B161" s="153" t="s">
        <v>742</v>
      </c>
      <c r="C161" s="154" t="s">
        <v>700</v>
      </c>
      <c r="D161" s="138"/>
      <c r="E161" s="110"/>
      <c r="F161" s="96"/>
      <c r="G161" s="96"/>
      <c r="H161" s="9"/>
      <c r="I161" s="104"/>
      <c r="J161" s="104"/>
      <c r="K161" s="104"/>
      <c r="L161" s="104"/>
      <c r="M161" s="102"/>
      <c r="N161" s="9"/>
      <c r="O161" s="104"/>
      <c r="P161" s="104"/>
      <c r="Q161" s="104"/>
      <c r="R161" s="104"/>
      <c r="S161" s="5"/>
      <c r="T161" s="9"/>
      <c r="U161" s="104"/>
      <c r="V161" s="104"/>
      <c r="W161" s="104"/>
      <c r="X161" s="104"/>
      <c r="Y161" s="104"/>
      <c r="Z161" s="9"/>
      <c r="AA161" s="104"/>
      <c r="AB161" s="104"/>
      <c r="AC161" s="104"/>
      <c r="AD161" s="104"/>
      <c r="AF161" s="9"/>
      <c r="AG161" s="104"/>
      <c r="AH161" s="104"/>
      <c r="AI161" s="104"/>
      <c r="AJ161" s="104"/>
      <c r="AL161" s="9"/>
      <c r="AM161" s="104"/>
      <c r="AN161" s="104"/>
      <c r="AO161" s="104"/>
      <c r="AP161" s="104"/>
      <c r="AZ161" s="96"/>
      <c r="BA161" s="96"/>
      <c r="BB161" s="96"/>
      <c r="BE161" s="9"/>
      <c r="BF161" s="104"/>
      <c r="BG161" s="104"/>
      <c r="BH161" s="104"/>
      <c r="BI161" s="104"/>
      <c r="BJ161" s="104"/>
      <c r="BK161" s="105"/>
      <c r="BL161" s="9"/>
    </row>
    <row r="162" spans="1:64" ht="20.25" customHeight="1" x14ac:dyDescent="0.2">
      <c r="A162" s="128" t="s">
        <v>743</v>
      </c>
      <c r="B162" s="153" t="s">
        <v>744</v>
      </c>
      <c r="C162" s="154" t="s">
        <v>560</v>
      </c>
      <c r="D162" s="138"/>
      <c r="E162" s="110"/>
      <c r="F162" s="96"/>
      <c r="G162" s="96"/>
      <c r="H162" s="9"/>
      <c r="I162" s="104"/>
      <c r="J162" s="104"/>
      <c r="K162" s="104"/>
      <c r="L162" s="104"/>
      <c r="M162" s="102"/>
      <c r="N162" s="9"/>
      <c r="O162" s="104"/>
      <c r="P162" s="104"/>
      <c r="Q162" s="104"/>
      <c r="R162" s="104"/>
      <c r="S162" s="5"/>
      <c r="T162" s="9"/>
      <c r="U162" s="104"/>
      <c r="V162" s="104"/>
      <c r="W162" s="104"/>
      <c r="X162" s="104"/>
      <c r="Y162" s="104"/>
      <c r="Z162" s="9"/>
      <c r="AA162" s="104"/>
      <c r="AB162" s="104"/>
      <c r="AC162" s="104"/>
      <c r="AD162" s="104"/>
      <c r="AF162" s="9"/>
      <c r="AG162" s="104"/>
      <c r="AH162" s="104"/>
      <c r="AI162" s="104"/>
      <c r="AJ162" s="104"/>
      <c r="AL162" s="9"/>
      <c r="AM162" s="104"/>
      <c r="AN162" s="104"/>
      <c r="AO162" s="104"/>
      <c r="AP162" s="104"/>
      <c r="AZ162" s="96"/>
      <c r="BA162" s="96"/>
      <c r="BB162" s="96"/>
      <c r="BE162" s="9"/>
      <c r="BF162" s="104"/>
      <c r="BG162" s="104"/>
      <c r="BH162" s="104"/>
      <c r="BI162" s="104"/>
      <c r="BJ162" s="104"/>
      <c r="BK162" s="105"/>
      <c r="BL162" s="9"/>
    </row>
    <row r="163" spans="1:64" ht="20.25" customHeight="1" thickBot="1" x14ac:dyDescent="0.25">
      <c r="A163" s="106" t="s">
        <v>745</v>
      </c>
      <c r="B163" s="153" t="s">
        <v>746</v>
      </c>
      <c r="C163" s="154" t="s">
        <v>761</v>
      </c>
      <c r="D163" s="138"/>
      <c r="E163" s="110"/>
      <c r="F163" s="96"/>
      <c r="G163" s="96"/>
      <c r="H163" s="9"/>
      <c r="I163" s="104"/>
      <c r="J163" s="104"/>
      <c r="K163" s="104"/>
      <c r="L163" s="104"/>
      <c r="M163" s="102"/>
      <c r="N163" s="9"/>
      <c r="O163" s="104"/>
      <c r="P163" s="104"/>
      <c r="Q163" s="104"/>
      <c r="R163" s="104"/>
      <c r="S163" s="5"/>
      <c r="T163" s="9"/>
      <c r="U163" s="104"/>
      <c r="V163" s="104"/>
      <c r="W163" s="104"/>
      <c r="X163" s="104"/>
      <c r="Y163" s="104"/>
      <c r="Z163" s="9"/>
      <c r="AA163" s="104"/>
      <c r="AB163" s="104"/>
      <c r="AC163" s="104"/>
      <c r="AD163" s="104"/>
      <c r="AF163" s="9"/>
      <c r="AG163" s="104"/>
      <c r="AH163" s="104"/>
      <c r="AI163" s="104"/>
      <c r="AJ163" s="104"/>
      <c r="AL163" s="9"/>
      <c r="AM163" s="104"/>
      <c r="AN163" s="104"/>
      <c r="AO163" s="104"/>
      <c r="AP163" s="104"/>
      <c r="AZ163" s="96"/>
      <c r="BA163" s="96"/>
      <c r="BB163" s="96"/>
      <c r="BE163" s="9"/>
      <c r="BF163" s="104"/>
      <c r="BG163" s="104"/>
      <c r="BH163" s="104"/>
      <c r="BI163" s="104"/>
      <c r="BJ163" s="104"/>
      <c r="BK163" s="105"/>
      <c r="BL163" s="9"/>
    </row>
    <row r="164" spans="1:64" ht="20.25" customHeight="1" x14ac:dyDescent="0.2">
      <c r="A164" s="91" t="s">
        <v>717</v>
      </c>
      <c r="B164" s="103" t="s">
        <v>718</v>
      </c>
      <c r="C164" s="99" t="s">
        <v>700</v>
      </c>
      <c r="D164" s="178"/>
      <c r="E164" s="95"/>
      <c r="F164" s="96"/>
      <c r="G164" s="96"/>
      <c r="H164" s="9"/>
      <c r="I164" s="104"/>
      <c r="J164" s="104"/>
      <c r="K164" s="104"/>
      <c r="L164" s="104"/>
      <c r="M164" s="102"/>
      <c r="N164" s="9"/>
      <c r="O164" s="104"/>
      <c r="P164" s="104"/>
      <c r="Q164" s="104"/>
      <c r="R164" s="104"/>
      <c r="S164" s="5"/>
      <c r="T164" s="9"/>
      <c r="U164" s="104"/>
      <c r="V164" s="104"/>
      <c r="W164" s="104"/>
      <c r="X164" s="104"/>
      <c r="Y164" s="104"/>
      <c r="Z164" s="9"/>
      <c r="AA164" s="104"/>
      <c r="AB164" s="104"/>
      <c r="AC164" s="104"/>
      <c r="AD164" s="104"/>
      <c r="AF164" s="9"/>
      <c r="AG164" s="104"/>
      <c r="AH164" s="104"/>
      <c r="AI164" s="104"/>
      <c r="AJ164" s="104"/>
      <c r="AL164" s="9"/>
      <c r="AM164" s="104"/>
      <c r="AN164" s="104"/>
      <c r="AO164" s="104"/>
      <c r="AP164" s="104"/>
      <c r="AZ164" s="96"/>
      <c r="BA164" s="96"/>
      <c r="BB164" s="96"/>
      <c r="BE164" s="9"/>
      <c r="BF164" s="104"/>
      <c r="BG164" s="104"/>
      <c r="BH164" s="104"/>
      <c r="BI164" s="104"/>
      <c r="BJ164" s="104"/>
      <c r="BK164" s="105"/>
      <c r="BL164" s="9"/>
    </row>
    <row r="165" spans="1:64" ht="20.25" customHeight="1" x14ac:dyDescent="0.2">
      <c r="A165" s="106" t="s">
        <v>722</v>
      </c>
      <c r="B165" s="153" t="s">
        <v>723</v>
      </c>
      <c r="C165" s="154" t="s">
        <v>560</v>
      </c>
      <c r="D165" s="138"/>
      <c r="E165" s="110"/>
      <c r="F165" s="96"/>
      <c r="G165" s="96"/>
      <c r="H165" s="9"/>
      <c r="I165" s="104"/>
      <c r="J165" s="104"/>
      <c r="K165" s="104"/>
      <c r="L165" s="104"/>
      <c r="M165" s="102"/>
      <c r="N165" s="9"/>
      <c r="O165" s="104"/>
      <c r="P165" s="104"/>
      <c r="Q165" s="104"/>
      <c r="R165" s="104"/>
      <c r="S165" s="5"/>
      <c r="T165" s="9"/>
      <c r="U165" s="104"/>
      <c r="V165" s="104"/>
      <c r="W165" s="104"/>
      <c r="X165" s="104"/>
      <c r="Y165" s="104"/>
      <c r="Z165" s="9"/>
      <c r="AA165" s="104"/>
      <c r="AB165" s="104"/>
      <c r="AC165" s="104"/>
      <c r="AD165" s="104"/>
      <c r="AF165" s="9"/>
      <c r="AG165" s="104"/>
      <c r="AH165" s="104"/>
      <c r="AI165" s="104"/>
      <c r="AJ165" s="104"/>
      <c r="AL165" s="9"/>
      <c r="AM165" s="104"/>
      <c r="AN165" s="104"/>
      <c r="AO165" s="104"/>
      <c r="AP165" s="104"/>
      <c r="AZ165" s="96"/>
      <c r="BA165" s="96"/>
      <c r="BB165" s="96"/>
      <c r="BE165" s="9"/>
      <c r="BF165" s="104"/>
      <c r="BG165" s="104"/>
      <c r="BH165" s="104"/>
      <c r="BI165" s="104"/>
      <c r="BJ165" s="104"/>
      <c r="BK165" s="105"/>
      <c r="BL165" s="9"/>
    </row>
    <row r="166" spans="1:64" ht="20.25" customHeight="1" x14ac:dyDescent="0.2">
      <c r="A166" s="128" t="s">
        <v>726</v>
      </c>
      <c r="B166" s="153" t="s">
        <v>727</v>
      </c>
      <c r="C166" s="154" t="s">
        <v>714</v>
      </c>
      <c r="D166" s="138"/>
      <c r="E166" s="110"/>
      <c r="F166" s="96"/>
      <c r="G166" s="96"/>
      <c r="H166" s="9"/>
      <c r="I166" s="104"/>
      <c r="J166" s="104"/>
      <c r="K166" s="104"/>
      <c r="L166" s="104"/>
      <c r="M166" s="102"/>
      <c r="N166" s="9"/>
      <c r="O166" s="104"/>
      <c r="P166" s="104"/>
      <c r="Q166" s="104"/>
      <c r="R166" s="104"/>
      <c r="S166" s="5"/>
      <c r="T166" s="9"/>
      <c r="U166" s="104"/>
      <c r="V166" s="104"/>
      <c r="W166" s="104"/>
      <c r="X166" s="104"/>
      <c r="Y166" s="104"/>
      <c r="Z166" s="9"/>
      <c r="AA166" s="104"/>
      <c r="AB166" s="104"/>
      <c r="AC166" s="104"/>
      <c r="AD166" s="104"/>
      <c r="AF166" s="9"/>
      <c r="AG166" s="104"/>
      <c r="AH166" s="104"/>
      <c r="AI166" s="104"/>
      <c r="AJ166" s="104"/>
      <c r="AL166" s="9"/>
      <c r="AM166" s="104"/>
      <c r="AN166" s="104"/>
      <c r="AO166" s="104"/>
      <c r="AP166" s="104"/>
      <c r="AZ166" s="96"/>
      <c r="BA166" s="96"/>
      <c r="BB166" s="96"/>
      <c r="BE166" s="9"/>
      <c r="BF166" s="104"/>
      <c r="BG166" s="104"/>
      <c r="BH166" s="104"/>
      <c r="BI166" s="104"/>
      <c r="BJ166" s="104"/>
      <c r="BK166" s="105"/>
      <c r="BL166" s="9"/>
    </row>
    <row r="167" spans="1:64" ht="20.25" customHeight="1" x14ac:dyDescent="0.2">
      <c r="A167" s="106" t="s">
        <v>719</v>
      </c>
      <c r="B167" s="153" t="s">
        <v>720</v>
      </c>
      <c r="C167" s="154" t="s">
        <v>700</v>
      </c>
      <c r="D167" s="138"/>
      <c r="E167" s="110"/>
      <c r="F167" s="96"/>
      <c r="G167" s="96"/>
      <c r="H167" s="9"/>
      <c r="I167" s="104"/>
      <c r="J167" s="104"/>
      <c r="K167" s="104"/>
      <c r="L167" s="104"/>
      <c r="M167" s="102"/>
      <c r="N167" s="9"/>
      <c r="O167" s="104"/>
      <c r="P167" s="104"/>
      <c r="Q167" s="104"/>
      <c r="R167" s="104"/>
      <c r="S167" s="5"/>
      <c r="T167" s="9"/>
      <c r="U167" s="104"/>
      <c r="V167" s="104"/>
      <c r="W167" s="104"/>
      <c r="X167" s="104"/>
      <c r="Y167" s="104"/>
      <c r="Z167" s="9"/>
      <c r="AA167" s="104"/>
      <c r="AB167" s="104"/>
      <c r="AC167" s="104"/>
      <c r="AD167" s="104"/>
      <c r="AF167" s="9"/>
      <c r="AG167" s="104"/>
      <c r="AH167" s="104"/>
      <c r="AI167" s="104"/>
      <c r="AJ167" s="104"/>
      <c r="AL167" s="9"/>
      <c r="AM167" s="104"/>
      <c r="AN167" s="104"/>
      <c r="AO167" s="104"/>
      <c r="AP167" s="104"/>
      <c r="AZ167" s="96"/>
      <c r="BA167" s="96"/>
      <c r="BB167" s="96"/>
      <c r="BE167" s="9"/>
      <c r="BF167" s="104"/>
      <c r="BG167" s="104"/>
      <c r="BH167" s="104"/>
      <c r="BI167" s="104"/>
      <c r="BJ167" s="104"/>
      <c r="BK167" s="105"/>
      <c r="BL167" s="9"/>
    </row>
    <row r="168" spans="1:64" ht="20.25" customHeight="1" x14ac:dyDescent="0.2">
      <c r="A168" s="167" t="s">
        <v>724</v>
      </c>
      <c r="B168" s="168" t="s">
        <v>725</v>
      </c>
      <c r="C168" s="169" t="s">
        <v>560</v>
      </c>
      <c r="D168" s="184"/>
      <c r="E168" s="170"/>
      <c r="F168" s="96"/>
      <c r="G168" s="96"/>
      <c r="H168" s="9"/>
      <c r="I168" s="104"/>
      <c r="J168" s="104"/>
      <c r="K168" s="104"/>
      <c r="L168" s="104"/>
      <c r="M168" s="102"/>
      <c r="N168" s="9"/>
      <c r="O168" s="104"/>
      <c r="P168" s="104"/>
      <c r="Q168" s="104"/>
      <c r="R168" s="104"/>
      <c r="S168" s="5"/>
      <c r="T168" s="9"/>
      <c r="U168" s="104"/>
      <c r="V168" s="104"/>
      <c r="W168" s="104"/>
      <c r="X168" s="104"/>
      <c r="Y168" s="104"/>
      <c r="Z168" s="9"/>
      <c r="AA168" s="104"/>
      <c r="AB168" s="104"/>
      <c r="AC168" s="104"/>
      <c r="AD168" s="104"/>
      <c r="AF168" s="9"/>
      <c r="AG168" s="104"/>
      <c r="AH168" s="104"/>
      <c r="AI168" s="104"/>
      <c r="AJ168" s="104"/>
      <c r="AL168" s="9"/>
      <c r="AM168" s="104"/>
      <c r="AN168" s="104"/>
      <c r="AO168" s="104"/>
      <c r="AP168" s="104"/>
      <c r="AZ168" s="96"/>
      <c r="BA168" s="96"/>
      <c r="BB168" s="96"/>
      <c r="BE168" s="9"/>
      <c r="BF168" s="104"/>
      <c r="BG168" s="104"/>
      <c r="BH168" s="104"/>
      <c r="BI168" s="104"/>
      <c r="BJ168" s="104"/>
      <c r="BK168" s="105"/>
      <c r="BL168" s="9"/>
    </row>
    <row r="169" spans="1:64" ht="20.25" customHeight="1" thickBot="1" x14ac:dyDescent="0.25">
      <c r="A169" s="133" t="s">
        <v>728</v>
      </c>
      <c r="B169" s="155" t="s">
        <v>729</v>
      </c>
      <c r="C169" s="156" t="s">
        <v>714</v>
      </c>
      <c r="D169" s="183"/>
      <c r="E169" s="116"/>
      <c r="F169" s="96"/>
      <c r="G169" s="96"/>
      <c r="H169" s="9"/>
      <c r="I169" s="104"/>
      <c r="J169" s="104"/>
      <c r="K169" s="104"/>
      <c r="L169" s="104"/>
      <c r="M169" s="102"/>
      <c r="N169" s="9"/>
      <c r="O169" s="104"/>
      <c r="P169" s="104"/>
      <c r="Q169" s="104"/>
      <c r="R169" s="104"/>
      <c r="S169" s="5"/>
      <c r="T169" s="9"/>
      <c r="U169" s="104"/>
      <c r="V169" s="104"/>
      <c r="W169" s="104"/>
      <c r="X169" s="104"/>
      <c r="Y169" s="104"/>
      <c r="Z169" s="9"/>
      <c r="AA169" s="104"/>
      <c r="AB169" s="104"/>
      <c r="AC169" s="104"/>
      <c r="AD169" s="104"/>
      <c r="AF169" s="9"/>
      <c r="AG169" s="104"/>
      <c r="AH169" s="104"/>
      <c r="AI169" s="104"/>
      <c r="AJ169" s="104"/>
      <c r="AL169" s="9"/>
      <c r="AM169" s="104"/>
      <c r="AN169" s="104"/>
      <c r="AO169" s="104"/>
      <c r="AP169" s="104"/>
      <c r="AZ169" s="96"/>
      <c r="BA169" s="96"/>
      <c r="BB169" s="96"/>
      <c r="BE169" s="9"/>
      <c r="BF169" s="104"/>
      <c r="BG169" s="104"/>
      <c r="BH169" s="104"/>
      <c r="BI169" s="104"/>
      <c r="BJ169" s="104"/>
      <c r="BK169" s="105"/>
      <c r="BL169" s="9"/>
    </row>
    <row r="170" spans="1:64" ht="20.25" customHeight="1" x14ac:dyDescent="0.2">
      <c r="A170" s="91" t="s">
        <v>550</v>
      </c>
      <c r="B170" s="103" t="s">
        <v>197</v>
      </c>
      <c r="C170" s="99" t="s">
        <v>76</v>
      </c>
      <c r="D170" s="178">
        <v>2493</v>
      </c>
      <c r="E170" s="95">
        <f t="shared" si="23"/>
        <v>3240.9</v>
      </c>
      <c r="F170" s="96" t="s">
        <v>951</v>
      </c>
      <c r="G170" s="96"/>
      <c r="H170" s="46"/>
      <c r="I170" s="104"/>
      <c r="J170" s="104"/>
      <c r="K170" s="104"/>
      <c r="L170" s="104"/>
      <c r="M170" s="102"/>
      <c r="N170" s="9"/>
      <c r="O170" s="104"/>
      <c r="P170" s="104"/>
      <c r="Q170" s="104"/>
      <c r="R170" s="104"/>
      <c r="S170" s="5"/>
      <c r="T170" s="9"/>
      <c r="U170" s="104"/>
      <c r="V170" s="104"/>
      <c r="W170" s="104"/>
      <c r="X170" s="104"/>
      <c r="Y170" s="104"/>
      <c r="Z170" s="9"/>
      <c r="AA170" s="104"/>
      <c r="AB170" s="104"/>
      <c r="AC170" s="104"/>
      <c r="AD170" s="104"/>
      <c r="AF170" s="9"/>
      <c r="AG170" s="104"/>
      <c r="AH170" s="104"/>
      <c r="AI170" s="104"/>
      <c r="AJ170" s="104"/>
      <c r="AL170" s="9"/>
      <c r="AM170" s="104"/>
      <c r="AN170" s="104"/>
      <c r="AO170" s="104"/>
      <c r="AP170" s="104"/>
      <c r="AZ170" s="96"/>
      <c r="BA170" s="96"/>
      <c r="BB170" s="96"/>
      <c r="BE170" s="9"/>
      <c r="BF170" s="104"/>
      <c r="BG170" s="104"/>
      <c r="BH170" s="104"/>
      <c r="BI170" s="104"/>
      <c r="BJ170" s="104"/>
      <c r="BK170" s="105"/>
      <c r="BL170" s="9"/>
    </row>
    <row r="171" spans="1:64" ht="20.25" customHeight="1" x14ac:dyDescent="0.2">
      <c r="A171" s="106" t="s">
        <v>551</v>
      </c>
      <c r="B171" s="153" t="s">
        <v>198</v>
      </c>
      <c r="C171" s="154" t="s">
        <v>77</v>
      </c>
      <c r="D171" s="138">
        <v>2992</v>
      </c>
      <c r="E171" s="110">
        <f t="shared" si="23"/>
        <v>3889.6</v>
      </c>
      <c r="F171" s="96" t="s">
        <v>952</v>
      </c>
      <c r="G171" s="96"/>
      <c r="H171" s="46"/>
      <c r="I171" s="104"/>
      <c r="J171" s="104"/>
      <c r="K171" s="104"/>
      <c r="L171" s="104"/>
      <c r="M171" s="102"/>
      <c r="N171" s="9"/>
      <c r="O171" s="104"/>
      <c r="P171" s="104"/>
      <c r="Q171" s="104"/>
      <c r="R171" s="104"/>
      <c r="S171" s="5"/>
      <c r="T171" s="9"/>
      <c r="U171" s="104"/>
      <c r="V171" s="104"/>
      <c r="W171" s="104"/>
      <c r="X171" s="104"/>
      <c r="Y171" s="104"/>
      <c r="Z171" s="9"/>
      <c r="AA171" s="104"/>
      <c r="AB171" s="104"/>
      <c r="AC171" s="104"/>
      <c r="AD171" s="104"/>
      <c r="AF171" s="9"/>
      <c r="AG171" s="104"/>
      <c r="AH171" s="104"/>
      <c r="AI171" s="104"/>
      <c r="AJ171" s="104"/>
      <c r="AL171" s="9"/>
      <c r="AM171" s="104"/>
      <c r="AN171" s="104"/>
      <c r="AO171" s="104"/>
      <c r="AP171" s="104"/>
      <c r="AZ171" s="96"/>
      <c r="BA171" s="96"/>
      <c r="BB171" s="96"/>
      <c r="BE171" s="9"/>
      <c r="BF171" s="104"/>
      <c r="BG171" s="104"/>
      <c r="BH171" s="104"/>
      <c r="BI171" s="104"/>
      <c r="BJ171" s="104"/>
      <c r="BK171" s="105"/>
      <c r="BL171" s="9"/>
    </row>
    <row r="172" spans="1:64" ht="20.25" customHeight="1" x14ac:dyDescent="0.2">
      <c r="A172" s="128" t="s">
        <v>558</v>
      </c>
      <c r="B172" s="153" t="s">
        <v>559</v>
      </c>
      <c r="C172" s="154" t="s">
        <v>560</v>
      </c>
      <c r="D172" s="138">
        <v>3291</v>
      </c>
      <c r="E172" s="110">
        <f t="shared" si="23"/>
        <v>4278.3</v>
      </c>
      <c r="F172" s="96" t="s">
        <v>1233</v>
      </c>
      <c r="G172" s="96"/>
      <c r="H172" s="46"/>
      <c r="I172" s="104"/>
      <c r="J172" s="104"/>
      <c r="K172" s="104"/>
      <c r="L172" s="104"/>
      <c r="M172" s="102"/>
      <c r="N172" s="9"/>
      <c r="O172" s="104"/>
      <c r="P172" s="104"/>
      <c r="Q172" s="104"/>
      <c r="R172" s="104"/>
      <c r="S172" s="5"/>
      <c r="T172" s="9"/>
      <c r="U172" s="104"/>
      <c r="V172" s="104"/>
      <c r="W172" s="104"/>
      <c r="X172" s="104"/>
      <c r="Y172" s="104"/>
      <c r="Z172" s="9"/>
      <c r="AA172" s="104"/>
      <c r="AB172" s="104"/>
      <c r="AC172" s="104"/>
      <c r="AD172" s="104"/>
      <c r="AF172" s="9"/>
      <c r="AG172" s="104"/>
      <c r="AH172" s="104"/>
      <c r="AI172" s="104"/>
      <c r="AJ172" s="104"/>
      <c r="AL172" s="9"/>
      <c r="AM172" s="104"/>
      <c r="AN172" s="104"/>
      <c r="AO172" s="104"/>
      <c r="AP172" s="104"/>
      <c r="AZ172" s="96"/>
      <c r="BA172" s="96"/>
      <c r="BB172" s="96"/>
      <c r="BE172" s="9"/>
      <c r="BF172" s="104"/>
      <c r="BG172" s="104"/>
      <c r="BH172" s="104"/>
      <c r="BI172" s="104"/>
      <c r="BJ172" s="104"/>
      <c r="BK172" s="105"/>
      <c r="BL172" s="9"/>
    </row>
    <row r="173" spans="1:64" ht="20.25" customHeight="1" x14ac:dyDescent="0.2">
      <c r="A173" s="106" t="s">
        <v>552</v>
      </c>
      <c r="B173" s="153" t="s">
        <v>199</v>
      </c>
      <c r="C173" s="154" t="s">
        <v>78</v>
      </c>
      <c r="D173" s="138">
        <v>4354</v>
      </c>
      <c r="E173" s="110">
        <f t="shared" si="23"/>
        <v>5660.2</v>
      </c>
      <c r="F173" s="96" t="s">
        <v>953</v>
      </c>
      <c r="G173" s="96"/>
      <c r="H173" s="46"/>
      <c r="I173" s="104"/>
      <c r="J173" s="104"/>
      <c r="K173" s="104"/>
      <c r="L173" s="104"/>
      <c r="M173" s="102"/>
      <c r="N173" s="9"/>
      <c r="O173" s="104"/>
      <c r="P173" s="104"/>
      <c r="Q173" s="104"/>
      <c r="R173" s="104"/>
      <c r="S173" s="5"/>
      <c r="T173" s="9"/>
      <c r="U173" s="104"/>
      <c r="V173" s="104"/>
      <c r="W173" s="104"/>
      <c r="X173" s="104"/>
      <c r="Y173" s="104"/>
      <c r="Z173" s="9"/>
      <c r="AA173" s="104"/>
      <c r="AB173" s="104"/>
      <c r="AC173" s="104"/>
      <c r="AD173" s="104"/>
      <c r="AF173" s="9"/>
      <c r="AG173" s="104"/>
      <c r="AH173" s="104"/>
      <c r="AI173" s="104"/>
      <c r="AJ173" s="104"/>
      <c r="AL173" s="9"/>
      <c r="AM173" s="104"/>
      <c r="AN173" s="104"/>
      <c r="AO173" s="104"/>
      <c r="AP173" s="104"/>
      <c r="AZ173" s="96"/>
      <c r="BA173" s="96"/>
      <c r="BB173" s="96"/>
      <c r="BE173" s="9"/>
      <c r="BF173" s="104"/>
      <c r="BG173" s="104"/>
      <c r="BH173" s="104"/>
      <c r="BI173" s="104"/>
      <c r="BJ173" s="104"/>
      <c r="BK173" s="105"/>
      <c r="BL173" s="9"/>
    </row>
    <row r="174" spans="1:64" ht="20.25" customHeight="1" x14ac:dyDescent="0.2">
      <c r="A174" s="167" t="s">
        <v>553</v>
      </c>
      <c r="B174" s="168" t="s">
        <v>200</v>
      </c>
      <c r="C174" s="169" t="s">
        <v>79</v>
      </c>
      <c r="D174" s="184">
        <v>4668</v>
      </c>
      <c r="E174" s="170">
        <f t="shared" si="23"/>
        <v>6068.4000000000005</v>
      </c>
      <c r="F174" s="96" t="s">
        <v>954</v>
      </c>
      <c r="G174" s="96"/>
      <c r="H174" s="46"/>
      <c r="I174" s="104"/>
      <c r="J174" s="104"/>
      <c r="K174" s="104"/>
      <c r="L174" s="104"/>
      <c r="M174" s="102"/>
      <c r="N174" s="9"/>
      <c r="O174" s="104"/>
      <c r="P174" s="104"/>
      <c r="Q174" s="104"/>
      <c r="R174" s="104"/>
      <c r="S174" s="5"/>
      <c r="T174" s="9"/>
      <c r="U174" s="104"/>
      <c r="V174" s="104"/>
      <c r="W174" s="104"/>
      <c r="X174" s="104"/>
      <c r="Y174" s="104"/>
      <c r="Z174" s="9"/>
      <c r="AA174" s="104"/>
      <c r="AB174" s="104"/>
      <c r="AC174" s="104"/>
      <c r="AD174" s="104"/>
      <c r="AF174" s="9"/>
      <c r="AG174" s="104"/>
      <c r="AH174" s="104"/>
      <c r="AI174" s="104"/>
      <c r="AJ174" s="104"/>
      <c r="AL174" s="9"/>
      <c r="AM174" s="104"/>
      <c r="AN174" s="104"/>
      <c r="AO174" s="104"/>
      <c r="AP174" s="104"/>
      <c r="AZ174" s="96"/>
      <c r="BA174" s="96"/>
      <c r="BB174" s="96"/>
      <c r="BE174" s="9"/>
      <c r="BF174" s="104"/>
      <c r="BG174" s="104"/>
      <c r="BH174" s="104"/>
      <c r="BI174" s="104"/>
      <c r="BJ174" s="104"/>
      <c r="BK174" s="105"/>
      <c r="BL174" s="9"/>
    </row>
    <row r="175" spans="1:64" ht="20.25" customHeight="1" thickBot="1" x14ac:dyDescent="0.25">
      <c r="A175" s="133" t="s">
        <v>561</v>
      </c>
      <c r="B175" s="155" t="s">
        <v>562</v>
      </c>
      <c r="C175" s="156" t="s">
        <v>563</v>
      </c>
      <c r="D175" s="183">
        <v>5130</v>
      </c>
      <c r="E175" s="116">
        <f t="shared" si="23"/>
        <v>6669</v>
      </c>
      <c r="F175" s="96" t="s">
        <v>1347</v>
      </c>
      <c r="G175" s="96"/>
      <c r="H175" s="46"/>
      <c r="I175" s="104"/>
      <c r="J175" s="104"/>
      <c r="K175" s="104"/>
      <c r="L175" s="104"/>
      <c r="M175" s="102"/>
      <c r="N175" s="9"/>
      <c r="O175" s="104"/>
      <c r="P175" s="104"/>
      <c r="Q175" s="104"/>
      <c r="R175" s="104"/>
      <c r="S175" s="5"/>
      <c r="T175" s="9"/>
      <c r="U175" s="104"/>
      <c r="V175" s="104"/>
      <c r="W175" s="104"/>
      <c r="X175" s="104"/>
      <c r="Y175" s="104"/>
      <c r="Z175" s="9"/>
      <c r="AA175" s="104"/>
      <c r="AB175" s="104"/>
      <c r="AC175" s="104"/>
      <c r="AD175" s="104"/>
      <c r="AF175" s="9"/>
      <c r="AG175" s="104"/>
      <c r="AH175" s="104"/>
      <c r="AI175" s="104"/>
      <c r="AJ175" s="104"/>
      <c r="AL175" s="9"/>
      <c r="AM175" s="104"/>
      <c r="AN175" s="104"/>
      <c r="AO175" s="104"/>
      <c r="AP175" s="104"/>
      <c r="AZ175" s="96"/>
      <c r="BA175" s="96"/>
      <c r="BB175" s="96"/>
      <c r="BE175" s="9"/>
      <c r="BF175" s="104"/>
      <c r="BG175" s="104"/>
      <c r="BH175" s="104"/>
      <c r="BI175" s="104"/>
      <c r="BJ175" s="104"/>
      <c r="BK175" s="105"/>
      <c r="BL175" s="9"/>
    </row>
    <row r="176" spans="1:64" ht="20.25" customHeight="1" x14ac:dyDescent="0.2">
      <c r="A176" s="91" t="s">
        <v>866</v>
      </c>
      <c r="B176" s="103" t="s">
        <v>873</v>
      </c>
      <c r="C176" s="99" t="s">
        <v>76</v>
      </c>
      <c r="D176" s="178">
        <v>4984</v>
      </c>
      <c r="E176" s="95">
        <f t="shared" ref="E176:E181" si="24">D176*$E$2</f>
        <v>6479.2</v>
      </c>
      <c r="F176" s="96" t="s">
        <v>955</v>
      </c>
      <c r="G176" s="96"/>
      <c r="H176" s="46"/>
      <c r="I176" s="104"/>
      <c r="J176" s="104"/>
      <c r="K176" s="104"/>
      <c r="L176" s="104"/>
      <c r="M176" s="102"/>
      <c r="N176" s="9"/>
      <c r="O176" s="104"/>
      <c r="P176" s="104"/>
      <c r="Q176" s="104"/>
      <c r="R176" s="104"/>
      <c r="S176" s="5"/>
      <c r="T176" s="9"/>
      <c r="U176" s="104"/>
      <c r="V176" s="104"/>
      <c r="W176" s="104"/>
      <c r="X176" s="104"/>
      <c r="Y176" s="104"/>
      <c r="Z176" s="9"/>
      <c r="AA176" s="104"/>
      <c r="AB176" s="104"/>
      <c r="AC176" s="104"/>
      <c r="AD176" s="104"/>
      <c r="AF176" s="9"/>
      <c r="AG176" s="104"/>
      <c r="AH176" s="104"/>
      <c r="AI176" s="104"/>
      <c r="AJ176" s="104"/>
      <c r="AL176" s="9"/>
      <c r="AM176" s="104"/>
      <c r="AN176" s="104"/>
      <c r="AO176" s="104"/>
      <c r="AP176" s="104"/>
      <c r="AZ176" s="96"/>
      <c r="BA176" s="96"/>
      <c r="BB176" s="96"/>
      <c r="BE176" s="9"/>
      <c r="BF176" s="104"/>
      <c r="BG176" s="104"/>
      <c r="BH176" s="104"/>
      <c r="BI176" s="104"/>
      <c r="BJ176" s="104"/>
      <c r="BK176" s="105"/>
      <c r="BL176" s="9"/>
    </row>
    <row r="177" spans="1:64" ht="20.25" customHeight="1" x14ac:dyDescent="0.2">
      <c r="A177" s="106" t="s">
        <v>867</v>
      </c>
      <c r="B177" s="153" t="s">
        <v>872</v>
      </c>
      <c r="C177" s="154" t="s">
        <v>77</v>
      </c>
      <c r="D177" s="138">
        <v>5980</v>
      </c>
      <c r="E177" s="110">
        <f t="shared" si="24"/>
        <v>7774</v>
      </c>
      <c r="F177" s="96" t="s">
        <v>956</v>
      </c>
      <c r="G177" s="96"/>
      <c r="H177" s="46"/>
      <c r="I177" s="104"/>
      <c r="J177" s="104"/>
      <c r="K177" s="104"/>
      <c r="L177" s="104"/>
      <c r="M177" s="102"/>
      <c r="N177" s="9"/>
      <c r="O177" s="104"/>
      <c r="P177" s="104"/>
      <c r="Q177" s="104"/>
      <c r="R177" s="104"/>
      <c r="S177" s="5"/>
      <c r="T177" s="9"/>
      <c r="U177" s="104"/>
      <c r="V177" s="104"/>
      <c r="W177" s="104"/>
      <c r="X177" s="104"/>
      <c r="Y177" s="104"/>
      <c r="Z177" s="9"/>
      <c r="AA177" s="104"/>
      <c r="AB177" s="104"/>
      <c r="AC177" s="104"/>
      <c r="AD177" s="104"/>
      <c r="AF177" s="9"/>
      <c r="AG177" s="104"/>
      <c r="AH177" s="104"/>
      <c r="AI177" s="104"/>
      <c r="AJ177" s="104"/>
      <c r="AL177" s="9"/>
      <c r="AM177" s="104"/>
      <c r="AN177" s="104"/>
      <c r="AO177" s="104"/>
      <c r="AP177" s="104"/>
      <c r="AZ177" s="96"/>
      <c r="BA177" s="96"/>
      <c r="BB177" s="96"/>
      <c r="BE177" s="9"/>
      <c r="BF177" s="104"/>
      <c r="BG177" s="104"/>
      <c r="BH177" s="104"/>
      <c r="BI177" s="104"/>
      <c r="BJ177" s="104"/>
      <c r="BK177" s="105"/>
      <c r="BL177" s="9"/>
    </row>
    <row r="178" spans="1:64" ht="20.25" customHeight="1" x14ac:dyDescent="0.2">
      <c r="A178" s="128" t="s">
        <v>868</v>
      </c>
      <c r="B178" s="153" t="s">
        <v>559</v>
      </c>
      <c r="C178" s="154" t="s">
        <v>560</v>
      </c>
      <c r="D178" s="138">
        <v>6579</v>
      </c>
      <c r="E178" s="110">
        <f t="shared" si="24"/>
        <v>8552.7000000000007</v>
      </c>
      <c r="F178" s="96" t="s">
        <v>1235</v>
      </c>
      <c r="G178" s="96"/>
      <c r="H178" s="46"/>
      <c r="I178" s="104"/>
      <c r="J178" s="104"/>
      <c r="K178" s="104"/>
      <c r="L178" s="104"/>
      <c r="M178" s="102"/>
      <c r="N178" s="9"/>
      <c r="O178" s="104"/>
      <c r="P178" s="104"/>
      <c r="Q178" s="104"/>
      <c r="R178" s="104"/>
      <c r="S178" s="5"/>
      <c r="T178" s="9"/>
      <c r="U178" s="104"/>
      <c r="V178" s="104"/>
      <c r="W178" s="104"/>
      <c r="X178" s="104"/>
      <c r="Y178" s="104"/>
      <c r="Z178" s="9"/>
      <c r="AA178" s="104"/>
      <c r="AB178" s="104"/>
      <c r="AC178" s="104"/>
      <c r="AD178" s="104"/>
      <c r="AF178" s="9"/>
      <c r="AG178" s="104"/>
      <c r="AH178" s="104"/>
      <c r="AI178" s="104"/>
      <c r="AJ178" s="104"/>
      <c r="AL178" s="9"/>
      <c r="AM178" s="104"/>
      <c r="AN178" s="104"/>
      <c r="AO178" s="104"/>
      <c r="AP178" s="104"/>
      <c r="AZ178" s="96"/>
      <c r="BA178" s="96"/>
      <c r="BB178" s="96"/>
      <c r="BE178" s="9"/>
      <c r="BF178" s="104"/>
      <c r="BG178" s="104"/>
      <c r="BH178" s="104"/>
      <c r="BI178" s="104"/>
      <c r="BJ178" s="104"/>
      <c r="BK178" s="105"/>
      <c r="BL178" s="9"/>
    </row>
    <row r="179" spans="1:64" ht="20.25" customHeight="1" x14ac:dyDescent="0.2">
      <c r="A179" s="106" t="s">
        <v>869</v>
      </c>
      <c r="B179" s="153" t="s">
        <v>871</v>
      </c>
      <c r="C179" s="154" t="s">
        <v>78</v>
      </c>
      <c r="D179" s="138">
        <v>8704</v>
      </c>
      <c r="E179" s="110">
        <f t="shared" si="24"/>
        <v>11315.2</v>
      </c>
      <c r="F179" s="96" t="s">
        <v>957</v>
      </c>
      <c r="G179" s="96"/>
      <c r="H179" s="46"/>
      <c r="I179" s="104"/>
      <c r="J179" s="104"/>
      <c r="K179" s="104"/>
      <c r="L179" s="104"/>
      <c r="M179" s="102"/>
      <c r="N179" s="9"/>
      <c r="O179" s="104"/>
      <c r="P179" s="104"/>
      <c r="Q179" s="104"/>
      <c r="R179" s="104"/>
      <c r="S179" s="5"/>
      <c r="T179" s="9"/>
      <c r="U179" s="104"/>
      <c r="V179" s="104"/>
      <c r="W179" s="104"/>
      <c r="X179" s="104"/>
      <c r="Y179" s="104"/>
      <c r="Z179" s="9"/>
      <c r="AA179" s="104"/>
      <c r="AB179" s="104"/>
      <c r="AC179" s="104"/>
      <c r="AD179" s="104"/>
      <c r="AF179" s="9"/>
      <c r="AG179" s="104"/>
      <c r="AH179" s="104"/>
      <c r="AI179" s="104"/>
      <c r="AJ179" s="104"/>
      <c r="AL179" s="9"/>
      <c r="AM179" s="104"/>
      <c r="AN179" s="104"/>
      <c r="AO179" s="104"/>
      <c r="AP179" s="104"/>
      <c r="AZ179" s="96"/>
      <c r="BA179" s="96"/>
      <c r="BB179" s="96"/>
      <c r="BE179" s="9"/>
      <c r="BF179" s="104"/>
      <c r="BG179" s="104"/>
      <c r="BH179" s="104"/>
      <c r="BI179" s="104"/>
      <c r="BJ179" s="104"/>
      <c r="BK179" s="105"/>
      <c r="BL179" s="9"/>
    </row>
    <row r="180" spans="1:64" ht="20.25" customHeight="1" x14ac:dyDescent="0.2">
      <c r="A180" s="167" t="s">
        <v>870</v>
      </c>
      <c r="B180" s="168" t="s">
        <v>874</v>
      </c>
      <c r="C180" s="169" t="s">
        <v>79</v>
      </c>
      <c r="D180" s="184">
        <v>9333</v>
      </c>
      <c r="E180" s="170">
        <f t="shared" si="24"/>
        <v>12132.9</v>
      </c>
      <c r="F180" s="96" t="s">
        <v>958</v>
      </c>
      <c r="G180" s="96"/>
      <c r="H180" s="46"/>
      <c r="I180" s="104"/>
      <c r="J180" s="104"/>
      <c r="K180" s="104"/>
      <c r="L180" s="104"/>
      <c r="M180" s="102"/>
      <c r="N180" s="9"/>
      <c r="O180" s="104"/>
      <c r="P180" s="104"/>
      <c r="Q180" s="104"/>
      <c r="R180" s="104"/>
      <c r="S180" s="5"/>
      <c r="T180" s="9"/>
      <c r="U180" s="104"/>
      <c r="V180" s="104"/>
      <c r="W180" s="104"/>
      <c r="X180" s="104"/>
      <c r="Y180" s="104"/>
      <c r="Z180" s="9"/>
      <c r="AA180" s="104"/>
      <c r="AB180" s="104"/>
      <c r="AC180" s="104"/>
      <c r="AD180" s="104"/>
      <c r="AF180" s="9"/>
      <c r="AG180" s="104"/>
      <c r="AH180" s="104"/>
      <c r="AI180" s="104"/>
      <c r="AJ180" s="104"/>
      <c r="AL180" s="9"/>
      <c r="AM180" s="104"/>
      <c r="AN180" s="104"/>
      <c r="AO180" s="104"/>
      <c r="AP180" s="104"/>
      <c r="AZ180" s="96"/>
      <c r="BA180" s="96"/>
      <c r="BB180" s="96"/>
      <c r="BE180" s="9"/>
      <c r="BF180" s="104"/>
      <c r="BG180" s="104"/>
      <c r="BH180" s="104"/>
      <c r="BI180" s="104"/>
      <c r="BJ180" s="104"/>
      <c r="BK180" s="105"/>
      <c r="BL180" s="9"/>
    </row>
    <row r="181" spans="1:64" ht="20.25" customHeight="1" thickBot="1" x14ac:dyDescent="0.25">
      <c r="A181" s="133" t="s">
        <v>1471</v>
      </c>
      <c r="B181" s="155" t="s">
        <v>875</v>
      </c>
      <c r="C181" s="156" t="s">
        <v>563</v>
      </c>
      <c r="D181" s="183">
        <v>11499</v>
      </c>
      <c r="E181" s="116">
        <f t="shared" si="24"/>
        <v>14948.7</v>
      </c>
      <c r="F181" s="96" t="s">
        <v>1492</v>
      </c>
      <c r="G181" s="96"/>
      <c r="H181" s="46"/>
      <c r="I181" s="104"/>
      <c r="J181" s="104"/>
      <c r="K181" s="104"/>
      <c r="L181" s="104"/>
      <c r="M181" s="102"/>
      <c r="N181" s="9"/>
      <c r="O181" s="104"/>
      <c r="P181" s="104"/>
      <c r="Q181" s="104"/>
      <c r="R181" s="104"/>
      <c r="S181" s="5"/>
      <c r="T181" s="9"/>
      <c r="U181" s="104"/>
      <c r="V181" s="104"/>
      <c r="W181" s="104"/>
      <c r="X181" s="104"/>
      <c r="Y181" s="104"/>
      <c r="Z181" s="9"/>
      <c r="AA181" s="104"/>
      <c r="AB181" s="104"/>
      <c r="AC181" s="104"/>
      <c r="AD181" s="104"/>
      <c r="AF181" s="9"/>
      <c r="AG181" s="104"/>
      <c r="AH181" s="104"/>
      <c r="AI181" s="104"/>
      <c r="AJ181" s="104"/>
      <c r="AL181" s="9"/>
      <c r="AM181" s="104"/>
      <c r="AN181" s="104"/>
      <c r="AO181" s="104"/>
      <c r="AP181" s="104"/>
      <c r="AZ181" s="96"/>
      <c r="BA181" s="96"/>
      <c r="BB181" s="96"/>
      <c r="BE181" s="9"/>
      <c r="BF181" s="104"/>
      <c r="BG181" s="104"/>
      <c r="BH181" s="104"/>
      <c r="BI181" s="104"/>
      <c r="BJ181" s="104"/>
      <c r="BK181" s="105"/>
      <c r="BL181" s="9"/>
    </row>
    <row r="182" spans="1:64" ht="20.25" customHeight="1" x14ac:dyDescent="0.2">
      <c r="A182" s="91" t="s">
        <v>554</v>
      </c>
      <c r="B182" s="103" t="s">
        <v>80</v>
      </c>
      <c r="C182" s="99" t="s">
        <v>77</v>
      </c>
      <c r="D182" s="178">
        <v>3520</v>
      </c>
      <c r="E182" s="95">
        <f t="shared" si="23"/>
        <v>4576</v>
      </c>
      <c r="F182" s="96" t="s">
        <v>959</v>
      </c>
      <c r="G182" s="96"/>
      <c r="H182" s="46"/>
      <c r="I182" s="104"/>
      <c r="J182" s="104"/>
      <c r="K182" s="104"/>
      <c r="L182" s="104"/>
      <c r="M182" s="102"/>
      <c r="N182" s="9"/>
      <c r="O182" s="104"/>
      <c r="P182" s="104"/>
      <c r="Q182" s="104"/>
      <c r="R182" s="104"/>
      <c r="S182" s="5"/>
      <c r="T182" s="9"/>
      <c r="U182" s="104"/>
      <c r="V182" s="104"/>
      <c r="W182" s="104"/>
      <c r="X182" s="104"/>
      <c r="Y182" s="104"/>
      <c r="Z182" s="9"/>
      <c r="AA182" s="104"/>
      <c r="AB182" s="104"/>
      <c r="AC182" s="104"/>
      <c r="AD182" s="104"/>
      <c r="AF182" s="9"/>
      <c r="AG182" s="104"/>
      <c r="AH182" s="104"/>
      <c r="AI182" s="104"/>
      <c r="AJ182" s="104"/>
      <c r="AL182" s="9"/>
      <c r="AM182" s="104"/>
      <c r="AN182" s="104"/>
      <c r="AO182" s="104"/>
      <c r="AP182" s="104"/>
      <c r="AZ182" s="96"/>
      <c r="BA182" s="96"/>
      <c r="BB182" s="96"/>
      <c r="BE182" s="9"/>
      <c r="BF182" s="104"/>
      <c r="BG182" s="104"/>
      <c r="BH182" s="104"/>
      <c r="BI182" s="104"/>
      <c r="BJ182" s="104"/>
      <c r="BK182" s="105"/>
      <c r="BL182" s="9"/>
    </row>
    <row r="183" spans="1:64" ht="20.25" customHeight="1" x14ac:dyDescent="0.2">
      <c r="A183" s="128" t="s">
        <v>564</v>
      </c>
      <c r="B183" s="153" t="s">
        <v>565</v>
      </c>
      <c r="C183" s="154" t="s">
        <v>560</v>
      </c>
      <c r="D183" s="185">
        <v>3868</v>
      </c>
      <c r="E183" s="175">
        <f t="shared" si="23"/>
        <v>5028.4000000000005</v>
      </c>
      <c r="F183" s="96" t="s">
        <v>1234</v>
      </c>
      <c r="G183" s="96"/>
      <c r="H183" s="46"/>
      <c r="I183" s="104"/>
      <c r="J183" s="104"/>
      <c r="K183" s="104"/>
      <c r="L183" s="104"/>
      <c r="M183" s="102"/>
      <c r="N183" s="9"/>
      <c r="O183" s="104"/>
      <c r="P183" s="104"/>
      <c r="Q183" s="104"/>
      <c r="R183" s="104"/>
      <c r="S183" s="5"/>
      <c r="T183" s="9"/>
      <c r="U183" s="104"/>
      <c r="V183" s="104"/>
      <c r="W183" s="104"/>
      <c r="X183" s="104"/>
      <c r="Y183" s="104"/>
      <c r="Z183" s="9"/>
      <c r="AA183" s="104"/>
      <c r="AB183" s="104"/>
      <c r="AC183" s="104"/>
      <c r="AD183" s="104"/>
      <c r="AF183" s="9"/>
      <c r="AG183" s="104"/>
      <c r="AH183" s="104"/>
      <c r="AI183" s="104"/>
      <c r="AJ183" s="104"/>
      <c r="AL183" s="9"/>
      <c r="AM183" s="104"/>
      <c r="AN183" s="104"/>
      <c r="AO183" s="104"/>
      <c r="AP183" s="104"/>
      <c r="AZ183" s="96"/>
      <c r="BA183" s="96"/>
      <c r="BB183" s="96"/>
      <c r="BE183" s="9"/>
      <c r="BF183" s="104"/>
      <c r="BG183" s="104"/>
      <c r="BH183" s="104"/>
      <c r="BI183" s="104"/>
      <c r="BJ183" s="104"/>
      <c r="BK183" s="105"/>
      <c r="BL183" s="9"/>
    </row>
    <row r="184" spans="1:64" ht="20.25" customHeight="1" x14ac:dyDescent="0.2">
      <c r="A184" s="106" t="s">
        <v>555</v>
      </c>
      <c r="B184" s="153" t="s">
        <v>81</v>
      </c>
      <c r="C184" s="154" t="s">
        <v>78</v>
      </c>
      <c r="D184" s="138">
        <v>5288</v>
      </c>
      <c r="E184" s="110">
        <f t="shared" si="23"/>
        <v>6874.4000000000005</v>
      </c>
      <c r="F184" s="96" t="s">
        <v>960</v>
      </c>
      <c r="G184" s="96"/>
      <c r="H184" s="46"/>
      <c r="I184" s="104"/>
      <c r="J184" s="104"/>
      <c r="K184" s="104"/>
      <c r="L184" s="104"/>
      <c r="M184" s="102"/>
      <c r="N184" s="9"/>
      <c r="O184" s="104"/>
      <c r="P184" s="104"/>
      <c r="Q184" s="104"/>
      <c r="R184" s="104"/>
      <c r="S184" s="5"/>
      <c r="T184" s="9"/>
      <c r="U184" s="104"/>
      <c r="V184" s="104"/>
      <c r="W184" s="104"/>
      <c r="X184" s="104"/>
      <c r="Y184" s="104"/>
      <c r="Z184" s="9"/>
      <c r="AA184" s="104"/>
      <c r="AB184" s="104"/>
      <c r="AC184" s="104"/>
      <c r="AD184" s="104"/>
      <c r="AF184" s="9"/>
      <c r="AG184" s="104"/>
      <c r="AH184" s="104"/>
      <c r="AI184" s="104"/>
      <c r="AJ184" s="104"/>
      <c r="AL184" s="9"/>
      <c r="AM184" s="104"/>
      <c r="AN184" s="104"/>
      <c r="AO184" s="104"/>
      <c r="AP184" s="104"/>
      <c r="AZ184" s="96"/>
      <c r="BA184" s="96"/>
      <c r="BB184" s="96"/>
      <c r="BE184" s="9"/>
      <c r="BF184" s="104"/>
      <c r="BG184" s="104"/>
      <c r="BH184" s="104"/>
      <c r="BI184" s="104"/>
      <c r="BJ184" s="104"/>
      <c r="BK184" s="105"/>
      <c r="BL184" s="9"/>
    </row>
    <row r="185" spans="1:64" ht="20.25" customHeight="1" x14ac:dyDescent="0.2">
      <c r="A185" s="167" t="s">
        <v>556</v>
      </c>
      <c r="B185" s="168" t="s">
        <v>82</v>
      </c>
      <c r="C185" s="169" t="s">
        <v>79</v>
      </c>
      <c r="D185" s="184">
        <v>5598</v>
      </c>
      <c r="E185" s="170">
        <f t="shared" si="23"/>
        <v>7277.4000000000005</v>
      </c>
      <c r="F185" s="96" t="s">
        <v>961</v>
      </c>
      <c r="G185" s="96"/>
      <c r="H185" s="46"/>
      <c r="I185" s="104"/>
      <c r="J185" s="104"/>
      <c r="K185" s="104"/>
      <c r="L185" s="104"/>
      <c r="M185" s="102"/>
      <c r="N185" s="9"/>
      <c r="O185" s="104"/>
      <c r="P185" s="104"/>
      <c r="Q185" s="104"/>
      <c r="R185" s="104"/>
      <c r="S185" s="5"/>
      <c r="T185" s="9"/>
      <c r="U185" s="104"/>
      <c r="V185" s="104"/>
      <c r="W185" s="104"/>
      <c r="X185" s="104"/>
      <c r="Y185" s="104"/>
      <c r="Z185" s="9"/>
      <c r="AA185" s="104"/>
      <c r="AB185" s="104"/>
      <c r="AC185" s="104"/>
      <c r="AD185" s="104"/>
      <c r="AF185" s="9"/>
      <c r="AG185" s="104"/>
      <c r="AH185" s="104"/>
      <c r="AI185" s="104"/>
      <c r="AJ185" s="104"/>
      <c r="AL185" s="9"/>
      <c r="AM185" s="104"/>
      <c r="AN185" s="104"/>
      <c r="AO185" s="104"/>
      <c r="AP185" s="104"/>
      <c r="AZ185" s="96"/>
      <c r="BA185" s="96"/>
      <c r="BB185" s="96"/>
      <c r="BE185" s="9"/>
      <c r="BF185" s="104"/>
      <c r="BG185" s="104"/>
      <c r="BH185" s="104"/>
      <c r="BI185" s="104"/>
      <c r="BJ185" s="104"/>
      <c r="BK185" s="105"/>
      <c r="BL185" s="9"/>
    </row>
    <row r="186" spans="1:64" ht="20.25" customHeight="1" thickBot="1" x14ac:dyDescent="0.25">
      <c r="A186" s="133" t="s">
        <v>566</v>
      </c>
      <c r="B186" s="155" t="s">
        <v>567</v>
      </c>
      <c r="C186" s="156" t="s">
        <v>563</v>
      </c>
      <c r="D186" s="183">
        <v>6157</v>
      </c>
      <c r="E186" s="116">
        <f t="shared" si="23"/>
        <v>8004.1</v>
      </c>
      <c r="F186" s="96" t="s">
        <v>1344</v>
      </c>
      <c r="G186" s="96"/>
      <c r="H186" s="46"/>
      <c r="I186" s="104"/>
      <c r="J186" s="104"/>
      <c r="K186" s="104"/>
      <c r="L186" s="104"/>
      <c r="M186" s="102"/>
      <c r="N186" s="9"/>
      <c r="O186" s="104"/>
      <c r="P186" s="104"/>
      <c r="Q186" s="104"/>
      <c r="R186" s="104"/>
      <c r="S186" s="5"/>
      <c r="T186" s="9"/>
      <c r="U186" s="104"/>
      <c r="V186" s="104"/>
      <c r="W186" s="104"/>
      <c r="X186" s="104"/>
      <c r="Y186" s="104"/>
      <c r="Z186" s="9"/>
      <c r="AA186" s="104"/>
      <c r="AB186" s="104"/>
      <c r="AC186" s="104"/>
      <c r="AD186" s="104"/>
      <c r="AF186" s="9"/>
      <c r="AG186" s="104"/>
      <c r="AH186" s="104"/>
      <c r="AI186" s="104"/>
      <c r="AJ186" s="104"/>
      <c r="AL186" s="9"/>
      <c r="AM186" s="104"/>
      <c r="AN186" s="104"/>
      <c r="AO186" s="104"/>
      <c r="AP186" s="104"/>
      <c r="AZ186" s="96"/>
      <c r="BA186" s="96"/>
      <c r="BB186" s="96"/>
      <c r="BE186" s="9"/>
      <c r="BF186" s="104"/>
      <c r="BG186" s="104"/>
      <c r="BH186" s="104"/>
      <c r="BI186" s="104"/>
      <c r="BJ186" s="104"/>
      <c r="BK186" s="105"/>
      <c r="BL186" s="9"/>
    </row>
    <row r="187" spans="1:64" ht="36.6" customHeight="1" thickBot="1" x14ac:dyDescent="0.25">
      <c r="A187" s="186" t="s">
        <v>557</v>
      </c>
      <c r="B187" s="187" t="s">
        <v>201</v>
      </c>
      <c r="C187" s="188" t="s">
        <v>76</v>
      </c>
      <c r="D187" s="189">
        <v>2647</v>
      </c>
      <c r="E187" s="190">
        <f t="shared" si="23"/>
        <v>3441.1</v>
      </c>
      <c r="F187" s="96" t="s">
        <v>962</v>
      </c>
      <c r="G187" s="96"/>
      <c r="H187" s="46"/>
      <c r="I187" s="104"/>
      <c r="J187" s="104"/>
      <c r="K187" s="104"/>
      <c r="L187" s="104"/>
      <c r="M187" s="102"/>
      <c r="N187" s="9"/>
      <c r="O187" s="104"/>
      <c r="P187" s="104"/>
      <c r="Q187" s="104"/>
      <c r="R187" s="104"/>
      <c r="S187" s="5"/>
      <c r="T187" s="9"/>
      <c r="U187" s="104"/>
      <c r="V187" s="104"/>
      <c r="W187" s="104"/>
      <c r="X187" s="104"/>
      <c r="Y187" s="104"/>
      <c r="Z187" s="9"/>
      <c r="AA187" s="104"/>
      <c r="AB187" s="104"/>
      <c r="AC187" s="104"/>
      <c r="AD187" s="104"/>
      <c r="AF187" s="9"/>
      <c r="AG187" s="104"/>
      <c r="AH187" s="104"/>
      <c r="AI187" s="104"/>
      <c r="AJ187" s="104"/>
      <c r="AL187" s="9"/>
      <c r="AM187" s="104"/>
      <c r="AN187" s="104"/>
      <c r="AO187" s="104"/>
      <c r="AP187" s="104"/>
      <c r="AZ187" s="96"/>
      <c r="BA187" s="96"/>
      <c r="BB187" s="96"/>
      <c r="BE187" s="9"/>
      <c r="BF187" s="104"/>
      <c r="BG187" s="104"/>
      <c r="BH187" s="104"/>
      <c r="BI187" s="104"/>
      <c r="BJ187" s="104"/>
      <c r="BK187" s="105"/>
      <c r="BL187" s="9"/>
    </row>
    <row r="188" spans="1:64" ht="20.25" customHeight="1" x14ac:dyDescent="0.2">
      <c r="A188" s="122" t="s">
        <v>1493</v>
      </c>
      <c r="B188" s="103" t="s">
        <v>83</v>
      </c>
      <c r="C188" s="99" t="s">
        <v>77</v>
      </c>
      <c r="D188" s="178">
        <v>3209</v>
      </c>
      <c r="E188" s="95">
        <f t="shared" si="23"/>
        <v>4171.7</v>
      </c>
      <c r="F188" s="191" t="s">
        <v>1506</v>
      </c>
      <c r="G188" s="96"/>
      <c r="H188" s="46"/>
      <c r="I188" s="104"/>
      <c r="J188" s="104"/>
      <c r="K188" s="104"/>
      <c r="L188" s="104"/>
      <c r="M188" s="102"/>
      <c r="N188" s="9"/>
      <c r="O188" s="104"/>
      <c r="P188" s="104"/>
      <c r="Q188" s="104"/>
      <c r="R188" s="104"/>
      <c r="S188" s="5"/>
      <c r="T188" s="9"/>
      <c r="U188" s="104"/>
      <c r="V188" s="104"/>
      <c r="W188" s="104"/>
      <c r="X188" s="104"/>
      <c r="Y188" s="104"/>
      <c r="Z188" s="9"/>
      <c r="AA188" s="104"/>
      <c r="AB188" s="104"/>
      <c r="AC188" s="104"/>
      <c r="AD188" s="104"/>
      <c r="AF188" s="9"/>
      <c r="AG188" s="104"/>
      <c r="AH188" s="104"/>
      <c r="AI188" s="104"/>
      <c r="AJ188" s="104"/>
      <c r="AL188" s="9"/>
      <c r="AM188" s="104"/>
      <c r="AN188" s="104"/>
      <c r="AO188" s="104"/>
      <c r="AP188" s="104"/>
      <c r="AZ188" s="96"/>
      <c r="BA188" s="96"/>
      <c r="BB188" s="96"/>
      <c r="BC188" s="96"/>
      <c r="BE188" s="9"/>
      <c r="BF188" s="104"/>
      <c r="BG188" s="104"/>
      <c r="BH188" s="104"/>
      <c r="BI188" s="104"/>
      <c r="BJ188" s="104"/>
      <c r="BK188" s="105"/>
      <c r="BL188" s="9"/>
    </row>
    <row r="189" spans="1:64" ht="20.25" customHeight="1" thickBot="1" x14ac:dyDescent="0.25">
      <c r="A189" s="131" t="s">
        <v>1494</v>
      </c>
      <c r="B189" s="155" t="s">
        <v>84</v>
      </c>
      <c r="C189" s="156" t="s">
        <v>77</v>
      </c>
      <c r="D189" s="183">
        <v>3209</v>
      </c>
      <c r="E189" s="116">
        <f t="shared" si="23"/>
        <v>4171.7</v>
      </c>
      <c r="F189" s="191" t="s">
        <v>1507</v>
      </c>
      <c r="G189" s="96"/>
      <c r="H189" s="46"/>
      <c r="I189" s="104"/>
      <c r="J189" s="104"/>
      <c r="K189" s="104"/>
      <c r="L189" s="104"/>
      <c r="M189" s="102"/>
      <c r="N189" s="9"/>
      <c r="O189" s="104"/>
      <c r="P189" s="104"/>
      <c r="Q189" s="104"/>
      <c r="R189" s="104"/>
      <c r="S189" s="5"/>
      <c r="T189" s="9"/>
      <c r="U189" s="104"/>
      <c r="V189" s="104"/>
      <c r="W189" s="104"/>
      <c r="X189" s="104"/>
      <c r="Y189" s="104"/>
      <c r="Z189" s="9"/>
      <c r="AA189" s="104"/>
      <c r="AB189" s="104"/>
      <c r="AC189" s="104"/>
      <c r="AD189" s="104"/>
      <c r="AF189" s="9"/>
      <c r="AG189" s="104"/>
      <c r="AH189" s="104"/>
      <c r="AI189" s="104"/>
      <c r="AJ189" s="104"/>
      <c r="AL189" s="9"/>
      <c r="AM189" s="104"/>
      <c r="AN189" s="104"/>
      <c r="AO189" s="104"/>
      <c r="AP189" s="104"/>
      <c r="AZ189" s="96"/>
      <c r="BA189" s="96"/>
      <c r="BB189" s="96"/>
      <c r="BC189" s="96"/>
      <c r="BE189" s="9"/>
      <c r="BF189" s="104"/>
      <c r="BG189" s="104"/>
      <c r="BH189" s="104"/>
      <c r="BI189" s="104"/>
      <c r="BJ189" s="104"/>
      <c r="BK189" s="105"/>
      <c r="BL189" s="9"/>
    </row>
    <row r="190" spans="1:64" ht="20.25" customHeight="1" x14ac:dyDescent="0.2">
      <c r="A190" s="132" t="s">
        <v>752</v>
      </c>
      <c r="B190" s="103" t="s">
        <v>119</v>
      </c>
      <c r="C190" s="99" t="s">
        <v>85</v>
      </c>
      <c r="D190" s="178">
        <v>3115</v>
      </c>
      <c r="E190" s="95">
        <f t="shared" si="23"/>
        <v>4049.5</v>
      </c>
      <c r="F190" s="96" t="s">
        <v>989</v>
      </c>
      <c r="G190" s="96"/>
      <c r="H190" s="46"/>
      <c r="I190" s="104"/>
      <c r="J190" s="104"/>
      <c r="K190" s="104"/>
      <c r="L190" s="104"/>
      <c r="M190" s="102"/>
      <c r="N190" s="9"/>
      <c r="O190" s="104"/>
      <c r="P190" s="104"/>
      <c r="Q190" s="104"/>
      <c r="R190" s="104"/>
      <c r="S190" s="5"/>
      <c r="T190" s="9"/>
      <c r="U190" s="104"/>
      <c r="V190" s="104"/>
      <c r="W190" s="104"/>
      <c r="X190" s="104"/>
      <c r="Y190" s="104"/>
      <c r="Z190" s="9"/>
      <c r="AA190" s="104"/>
      <c r="AB190" s="104"/>
      <c r="AC190" s="104"/>
      <c r="AD190" s="104"/>
      <c r="AF190" s="9"/>
      <c r="AG190" s="104"/>
      <c r="AH190" s="104"/>
      <c r="AI190" s="104"/>
      <c r="AJ190" s="104"/>
      <c r="AL190" s="9"/>
      <c r="AM190" s="104"/>
      <c r="AN190" s="104"/>
      <c r="AO190" s="104"/>
      <c r="AP190" s="104"/>
      <c r="AZ190" s="96"/>
      <c r="BA190" s="96"/>
      <c r="BB190" s="96"/>
      <c r="BC190" s="96"/>
      <c r="BE190" s="9"/>
      <c r="BF190" s="104"/>
      <c r="BG190" s="104"/>
      <c r="BH190" s="104"/>
      <c r="BI190" s="104"/>
      <c r="BJ190" s="104"/>
      <c r="BK190" s="105"/>
      <c r="BL190" s="9"/>
    </row>
    <row r="191" spans="1:64" ht="20.25" customHeight="1" x14ac:dyDescent="0.2">
      <c r="A191" s="128" t="s">
        <v>739</v>
      </c>
      <c r="B191" s="153" t="s">
        <v>120</v>
      </c>
      <c r="C191" s="154" t="s">
        <v>86</v>
      </c>
      <c r="D191" s="138">
        <v>3425</v>
      </c>
      <c r="E191" s="110">
        <f t="shared" si="23"/>
        <v>4452.5</v>
      </c>
      <c r="F191" s="96" t="s">
        <v>990</v>
      </c>
      <c r="G191" s="96"/>
      <c r="H191" s="46"/>
      <c r="I191" s="104"/>
      <c r="J191" s="104"/>
      <c r="K191" s="104"/>
      <c r="L191" s="104"/>
      <c r="M191" s="102"/>
      <c r="N191" s="9"/>
      <c r="O191" s="104"/>
      <c r="P191" s="104"/>
      <c r="Q191" s="104"/>
      <c r="R191" s="104"/>
      <c r="S191" s="5"/>
      <c r="T191" s="9"/>
      <c r="U191" s="104"/>
      <c r="V191" s="104"/>
      <c r="W191" s="104"/>
      <c r="X191" s="104"/>
      <c r="Y191" s="104"/>
      <c r="Z191" s="9"/>
      <c r="AA191" s="104"/>
      <c r="AB191" s="104"/>
      <c r="AC191" s="104"/>
      <c r="AD191" s="104"/>
      <c r="AF191" s="9"/>
      <c r="AG191" s="104"/>
      <c r="AH191" s="104"/>
      <c r="AI191" s="104"/>
      <c r="AJ191" s="104"/>
      <c r="AL191" s="9"/>
      <c r="AM191" s="104"/>
      <c r="AN191" s="104"/>
      <c r="AO191" s="104"/>
      <c r="AP191" s="104"/>
      <c r="AZ191" s="96"/>
      <c r="BA191" s="96"/>
      <c r="BB191" s="96"/>
      <c r="BC191" s="96"/>
      <c r="BE191" s="9"/>
      <c r="BF191" s="104"/>
      <c r="BG191" s="104"/>
      <c r="BH191" s="104"/>
      <c r="BI191" s="104"/>
      <c r="BJ191" s="104"/>
      <c r="BK191" s="105"/>
      <c r="BL191" s="9"/>
    </row>
    <row r="192" spans="1:64" ht="20.25" customHeight="1" x14ac:dyDescent="0.2">
      <c r="A192" s="128" t="s">
        <v>753</v>
      </c>
      <c r="B192" s="153" t="s">
        <v>121</v>
      </c>
      <c r="C192" s="154" t="s">
        <v>87</v>
      </c>
      <c r="D192" s="138">
        <v>3735</v>
      </c>
      <c r="E192" s="110">
        <f t="shared" si="23"/>
        <v>4855.5</v>
      </c>
      <c r="F192" s="96" t="s">
        <v>879</v>
      </c>
      <c r="G192" s="96"/>
      <c r="H192" s="46"/>
      <c r="I192" s="104"/>
      <c r="J192" s="104"/>
      <c r="K192" s="104"/>
      <c r="L192" s="104"/>
      <c r="M192" s="102"/>
      <c r="N192" s="9"/>
      <c r="O192" s="104"/>
      <c r="P192" s="104"/>
      <c r="Q192" s="104"/>
      <c r="R192" s="104"/>
      <c r="S192" s="5"/>
      <c r="T192" s="9"/>
      <c r="U192" s="104"/>
      <c r="V192" s="104"/>
      <c r="W192" s="104"/>
      <c r="X192" s="104"/>
      <c r="Y192" s="104"/>
      <c r="Z192" s="9"/>
      <c r="AA192" s="104"/>
      <c r="AB192" s="104"/>
      <c r="AC192" s="104"/>
      <c r="AD192" s="104"/>
      <c r="AF192" s="9"/>
      <c r="AG192" s="104"/>
      <c r="AH192" s="104"/>
      <c r="AI192" s="104"/>
      <c r="AJ192" s="104"/>
      <c r="AL192" s="9"/>
      <c r="AM192" s="104"/>
      <c r="AN192" s="104"/>
      <c r="AO192" s="104"/>
      <c r="AP192" s="104"/>
      <c r="AZ192" s="96"/>
      <c r="BA192" s="96"/>
      <c r="BB192" s="96"/>
      <c r="BC192" s="96"/>
      <c r="BE192" s="9"/>
      <c r="BF192" s="104"/>
      <c r="BG192" s="104"/>
      <c r="BH192" s="104"/>
      <c r="BI192" s="104"/>
      <c r="BJ192" s="104"/>
      <c r="BK192" s="105"/>
      <c r="BL192" s="9"/>
    </row>
    <row r="193" spans="1:64" ht="20.25" customHeight="1" x14ac:dyDescent="0.2">
      <c r="A193" s="128" t="s">
        <v>701</v>
      </c>
      <c r="B193" s="153" t="s">
        <v>122</v>
      </c>
      <c r="C193" s="154" t="s">
        <v>88</v>
      </c>
      <c r="D193" s="138">
        <v>3735</v>
      </c>
      <c r="E193" s="110">
        <f t="shared" si="23"/>
        <v>4855.5</v>
      </c>
      <c r="F193" s="96" t="s">
        <v>991</v>
      </c>
      <c r="G193" s="96"/>
      <c r="H193" s="46"/>
      <c r="I193" s="104"/>
      <c r="J193" s="104"/>
      <c r="K193" s="104"/>
      <c r="L193" s="104"/>
      <c r="M193" s="102"/>
      <c r="N193" s="9"/>
      <c r="O193" s="104"/>
      <c r="P193" s="104"/>
      <c r="Q193" s="104"/>
      <c r="R193" s="104"/>
      <c r="S193" s="5"/>
      <c r="T193" s="9"/>
      <c r="U193" s="104"/>
      <c r="V193" s="104"/>
      <c r="W193" s="104"/>
      <c r="X193" s="104"/>
      <c r="Y193" s="104"/>
      <c r="Z193" s="9"/>
      <c r="AA193" s="104"/>
      <c r="AB193" s="104"/>
      <c r="AC193" s="104"/>
      <c r="AD193" s="104"/>
      <c r="AF193" s="9"/>
      <c r="AG193" s="104"/>
      <c r="AH193" s="104"/>
      <c r="AI193" s="104"/>
      <c r="AJ193" s="104"/>
      <c r="AL193" s="9"/>
      <c r="AM193" s="104"/>
      <c r="AN193" s="104"/>
      <c r="AO193" s="104"/>
      <c r="AP193" s="104"/>
      <c r="AZ193" s="96"/>
      <c r="BA193" s="96"/>
      <c r="BB193" s="96"/>
      <c r="BC193" s="96"/>
      <c r="BE193" s="9"/>
      <c r="BF193" s="104"/>
      <c r="BG193" s="104"/>
      <c r="BH193" s="104"/>
      <c r="BI193" s="104"/>
      <c r="BJ193" s="104"/>
      <c r="BK193" s="105"/>
      <c r="BL193" s="9"/>
    </row>
    <row r="194" spans="1:64" ht="20.25" customHeight="1" x14ac:dyDescent="0.2">
      <c r="A194" s="128" t="s">
        <v>702</v>
      </c>
      <c r="B194" s="153" t="s">
        <v>123</v>
      </c>
      <c r="C194" s="154" t="s">
        <v>89</v>
      </c>
      <c r="D194" s="138">
        <v>4044</v>
      </c>
      <c r="E194" s="110">
        <f t="shared" si="23"/>
        <v>5257.2</v>
      </c>
      <c r="F194" s="96" t="s">
        <v>992</v>
      </c>
      <c r="G194" s="96"/>
      <c r="H194" s="46"/>
      <c r="I194" s="104"/>
      <c r="J194" s="104"/>
      <c r="K194" s="104"/>
      <c r="L194" s="104"/>
      <c r="M194" s="102"/>
      <c r="N194" s="9"/>
      <c r="O194" s="104"/>
      <c r="P194" s="104"/>
      <c r="Q194" s="104"/>
      <c r="R194" s="104"/>
      <c r="S194" s="5"/>
      <c r="T194" s="9"/>
      <c r="U194" s="104"/>
      <c r="V194" s="104"/>
      <c r="W194" s="104"/>
      <c r="X194" s="104"/>
      <c r="Y194" s="104"/>
      <c r="Z194" s="9"/>
      <c r="AA194" s="104"/>
      <c r="AB194" s="104"/>
      <c r="AC194" s="104"/>
      <c r="AD194" s="104"/>
      <c r="AF194" s="9"/>
      <c r="AG194" s="104"/>
      <c r="AH194" s="104"/>
      <c r="AI194" s="104"/>
      <c r="AJ194" s="104"/>
      <c r="AL194" s="9"/>
      <c r="AM194" s="104"/>
      <c r="AN194" s="104"/>
      <c r="AO194" s="104"/>
      <c r="AP194" s="104"/>
      <c r="AZ194" s="96"/>
      <c r="BA194" s="96"/>
      <c r="BB194" s="96"/>
      <c r="BC194" s="96"/>
      <c r="BE194" s="9"/>
      <c r="BF194" s="104"/>
      <c r="BG194" s="104"/>
      <c r="BH194" s="104"/>
      <c r="BI194" s="104"/>
      <c r="BJ194" s="104"/>
      <c r="BK194" s="105"/>
      <c r="BL194" s="9"/>
    </row>
    <row r="195" spans="1:64" ht="20.25" customHeight="1" thickBot="1" x14ac:dyDescent="0.25">
      <c r="A195" s="192" t="s">
        <v>708</v>
      </c>
      <c r="B195" s="193" t="s">
        <v>709</v>
      </c>
      <c r="C195" s="194" t="s">
        <v>710</v>
      </c>
      <c r="D195" s="195">
        <v>4243</v>
      </c>
      <c r="E195" s="196">
        <f t="shared" si="23"/>
        <v>5515.9000000000005</v>
      </c>
      <c r="F195" s="96" t="s">
        <v>1355</v>
      </c>
      <c r="G195" s="96"/>
      <c r="H195" s="46"/>
      <c r="I195" s="104"/>
      <c r="J195" s="104"/>
      <c r="K195" s="104"/>
      <c r="L195" s="104"/>
      <c r="M195" s="102"/>
      <c r="N195" s="9"/>
      <c r="O195" s="104"/>
      <c r="P195" s="104"/>
      <c r="Q195" s="104"/>
      <c r="R195" s="104"/>
      <c r="S195" s="5"/>
      <c r="T195" s="9"/>
      <c r="U195" s="104"/>
      <c r="V195" s="104"/>
      <c r="W195" s="104"/>
      <c r="X195" s="104"/>
      <c r="Y195" s="104"/>
      <c r="Z195" s="9"/>
      <c r="AA195" s="104"/>
      <c r="AB195" s="104"/>
      <c r="AC195" s="104"/>
      <c r="AD195" s="104"/>
      <c r="AF195" s="9"/>
      <c r="AG195" s="104"/>
      <c r="AH195" s="104"/>
      <c r="AI195" s="104"/>
      <c r="AJ195" s="104"/>
      <c r="AL195" s="9"/>
      <c r="AM195" s="104"/>
      <c r="AN195" s="104"/>
      <c r="AO195" s="104"/>
      <c r="AP195" s="104"/>
      <c r="AZ195" s="96"/>
      <c r="BA195" s="96"/>
      <c r="BB195" s="96"/>
      <c r="BC195" s="96"/>
      <c r="BE195" s="9"/>
      <c r="BF195" s="104"/>
      <c r="BG195" s="104"/>
      <c r="BH195" s="104"/>
      <c r="BI195" s="104"/>
      <c r="BJ195" s="104"/>
      <c r="BK195" s="105"/>
      <c r="BL195" s="9"/>
    </row>
    <row r="196" spans="1:64" ht="20.25" customHeight="1" x14ac:dyDescent="0.2">
      <c r="A196" s="132" t="s">
        <v>754</v>
      </c>
      <c r="B196" s="103" t="s">
        <v>124</v>
      </c>
      <c r="C196" s="99" t="s">
        <v>90</v>
      </c>
      <c r="D196" s="178">
        <v>1874</v>
      </c>
      <c r="E196" s="95">
        <f t="shared" si="23"/>
        <v>2436.2000000000003</v>
      </c>
      <c r="F196" s="96" t="s">
        <v>993</v>
      </c>
      <c r="G196" s="96"/>
      <c r="H196" s="46"/>
      <c r="I196" s="104"/>
      <c r="J196" s="104"/>
      <c r="K196" s="104"/>
      <c r="L196" s="104"/>
      <c r="M196" s="102"/>
      <c r="N196" s="9"/>
      <c r="O196" s="104"/>
      <c r="P196" s="104"/>
      <c r="Q196" s="104"/>
      <c r="R196" s="104"/>
      <c r="S196" s="5"/>
      <c r="T196" s="9"/>
      <c r="U196" s="104"/>
      <c r="V196" s="104"/>
      <c r="W196" s="104"/>
      <c r="X196" s="104"/>
      <c r="Y196" s="104"/>
      <c r="Z196" s="9"/>
      <c r="AA196" s="104"/>
      <c r="AB196" s="104"/>
      <c r="AC196" s="104"/>
      <c r="AD196" s="104"/>
      <c r="AF196" s="9"/>
      <c r="AG196" s="104"/>
      <c r="AH196" s="104"/>
      <c r="AI196" s="104"/>
      <c r="AJ196" s="104"/>
      <c r="AL196" s="9"/>
      <c r="AM196" s="104"/>
      <c r="AN196" s="104"/>
      <c r="AO196" s="104"/>
      <c r="AP196" s="104"/>
      <c r="AZ196" s="96"/>
      <c r="BA196" s="96"/>
      <c r="BB196" s="96"/>
      <c r="BC196" s="96"/>
      <c r="BE196" s="9"/>
      <c r="BF196" s="104"/>
      <c r="BG196" s="104"/>
      <c r="BH196" s="104"/>
      <c r="BI196" s="104"/>
      <c r="BJ196" s="104"/>
      <c r="BK196" s="105"/>
      <c r="BL196" s="9"/>
    </row>
    <row r="197" spans="1:64" ht="20.25" customHeight="1" x14ac:dyDescent="0.2">
      <c r="A197" s="128" t="s">
        <v>732</v>
      </c>
      <c r="B197" s="153" t="s">
        <v>125</v>
      </c>
      <c r="C197" s="154" t="s">
        <v>91</v>
      </c>
      <c r="D197" s="138">
        <v>2184</v>
      </c>
      <c r="E197" s="110">
        <f t="shared" si="23"/>
        <v>2839.2000000000003</v>
      </c>
      <c r="F197" s="96" t="s">
        <v>994</v>
      </c>
      <c r="G197" s="96"/>
      <c r="H197" s="46"/>
      <c r="I197" s="104"/>
      <c r="J197" s="104"/>
      <c r="K197" s="104"/>
      <c r="L197" s="104"/>
      <c r="M197" s="102"/>
      <c r="N197" s="9"/>
      <c r="O197" s="104"/>
      <c r="P197" s="104"/>
      <c r="Q197" s="104"/>
      <c r="R197" s="104"/>
      <c r="S197" s="5"/>
      <c r="T197" s="9"/>
      <c r="U197" s="104"/>
      <c r="V197" s="104"/>
      <c r="W197" s="104"/>
      <c r="X197" s="104"/>
      <c r="Y197" s="104"/>
      <c r="Z197" s="9"/>
      <c r="AA197" s="104"/>
      <c r="AB197" s="104"/>
      <c r="AC197" s="104"/>
      <c r="AD197" s="104"/>
      <c r="AF197" s="9"/>
      <c r="AG197" s="104"/>
      <c r="AH197" s="104"/>
      <c r="AI197" s="104"/>
      <c r="AJ197" s="104"/>
      <c r="AL197" s="9"/>
      <c r="AM197" s="104"/>
      <c r="AN197" s="104"/>
      <c r="AO197" s="104"/>
      <c r="AP197" s="104"/>
      <c r="AZ197" s="96"/>
      <c r="BA197" s="96"/>
      <c r="BB197" s="96"/>
      <c r="BC197" s="96"/>
      <c r="BE197" s="9"/>
      <c r="BF197" s="104"/>
      <c r="BG197" s="104"/>
      <c r="BH197" s="104"/>
      <c r="BI197" s="104"/>
      <c r="BJ197" s="104"/>
      <c r="BK197" s="105"/>
      <c r="BL197" s="9"/>
    </row>
    <row r="198" spans="1:64" ht="20.25" customHeight="1" x14ac:dyDescent="0.2">
      <c r="A198" s="128" t="s">
        <v>755</v>
      </c>
      <c r="B198" s="153" t="s">
        <v>126</v>
      </c>
      <c r="C198" s="154" t="s">
        <v>92</v>
      </c>
      <c r="D198" s="138">
        <v>2493</v>
      </c>
      <c r="E198" s="110">
        <f t="shared" si="23"/>
        <v>3240.9</v>
      </c>
      <c r="F198" s="96" t="s">
        <v>995</v>
      </c>
      <c r="G198" s="96"/>
      <c r="H198" s="46"/>
      <c r="I198" s="104"/>
      <c r="J198" s="104"/>
      <c r="K198" s="104"/>
      <c r="L198" s="104"/>
      <c r="M198" s="102"/>
      <c r="N198" s="9"/>
      <c r="O198" s="104"/>
      <c r="P198" s="104"/>
      <c r="Q198" s="104"/>
      <c r="R198" s="104"/>
      <c r="S198" s="5"/>
      <c r="T198" s="9"/>
      <c r="U198" s="104"/>
      <c r="V198" s="104"/>
      <c r="W198" s="104"/>
      <c r="X198" s="104"/>
      <c r="Y198" s="104"/>
      <c r="Z198" s="9"/>
      <c r="AA198" s="104"/>
      <c r="AB198" s="104"/>
      <c r="AC198" s="104"/>
      <c r="AD198" s="104"/>
      <c r="AF198" s="9"/>
      <c r="AG198" s="104"/>
      <c r="AH198" s="104"/>
      <c r="AI198" s="104"/>
      <c r="AJ198" s="104"/>
      <c r="AL198" s="9"/>
      <c r="AM198" s="104"/>
      <c r="AN198" s="104"/>
      <c r="AO198" s="104"/>
      <c r="AP198" s="104"/>
      <c r="AZ198" s="96"/>
      <c r="BA198" s="96"/>
      <c r="BB198" s="96"/>
      <c r="BC198" s="96"/>
      <c r="BE198" s="9"/>
      <c r="BF198" s="104"/>
      <c r="BG198" s="104"/>
      <c r="BH198" s="104"/>
      <c r="BI198" s="104"/>
      <c r="BJ198" s="104"/>
      <c r="BK198" s="105"/>
      <c r="BL198" s="9"/>
    </row>
    <row r="199" spans="1:64" ht="20.25" customHeight="1" thickBot="1" x14ac:dyDescent="0.25">
      <c r="A199" s="192" t="s">
        <v>734</v>
      </c>
      <c r="B199" s="193" t="s">
        <v>735</v>
      </c>
      <c r="C199" s="194" t="s">
        <v>749</v>
      </c>
      <c r="D199" s="195">
        <v>3074</v>
      </c>
      <c r="E199" s="196">
        <f t="shared" si="23"/>
        <v>3996.2000000000003</v>
      </c>
      <c r="F199" s="96" t="s">
        <v>1356</v>
      </c>
      <c r="G199" s="96"/>
      <c r="H199" s="46"/>
      <c r="I199" s="104"/>
      <c r="J199" s="104"/>
      <c r="K199" s="104"/>
      <c r="L199" s="104"/>
      <c r="M199" s="102"/>
      <c r="N199" s="9"/>
      <c r="O199" s="104"/>
      <c r="P199" s="104"/>
      <c r="Q199" s="104"/>
      <c r="R199" s="104"/>
      <c r="S199" s="5"/>
      <c r="T199" s="9"/>
      <c r="U199" s="104"/>
      <c r="V199" s="104"/>
      <c r="W199" s="104"/>
      <c r="X199" s="104"/>
      <c r="Y199" s="104"/>
      <c r="Z199" s="9"/>
      <c r="AA199" s="104"/>
      <c r="AB199" s="104"/>
      <c r="AC199" s="104"/>
      <c r="AD199" s="104"/>
      <c r="AF199" s="9"/>
      <c r="AG199" s="104"/>
      <c r="AH199" s="104"/>
      <c r="AI199" s="104"/>
      <c r="AJ199" s="104"/>
      <c r="AL199" s="9"/>
      <c r="AM199" s="104"/>
      <c r="AN199" s="104"/>
      <c r="AO199" s="104"/>
      <c r="AP199" s="104"/>
      <c r="AZ199" s="96"/>
      <c r="BA199" s="96"/>
      <c r="BB199" s="96"/>
      <c r="BC199" s="96"/>
      <c r="BE199" s="9"/>
      <c r="BF199" s="104"/>
      <c r="BG199" s="104"/>
      <c r="BH199" s="104"/>
      <c r="BI199" s="104"/>
      <c r="BJ199" s="104"/>
      <c r="BK199" s="105"/>
      <c r="BL199" s="9"/>
    </row>
    <row r="200" spans="1:64" ht="20.25" customHeight="1" thickBot="1" x14ac:dyDescent="0.25">
      <c r="A200" s="197" t="s">
        <v>263</v>
      </c>
      <c r="B200" s="187" t="s">
        <v>262</v>
      </c>
      <c r="C200" s="188"/>
      <c r="D200" s="189">
        <v>719</v>
      </c>
      <c r="E200" s="190">
        <f t="shared" si="23"/>
        <v>934.7</v>
      </c>
      <c r="F200" s="96" t="s">
        <v>901</v>
      </c>
      <c r="G200" s="96"/>
      <c r="H200" s="46"/>
      <c r="I200" s="104"/>
      <c r="J200" s="104"/>
      <c r="K200" s="104"/>
      <c r="L200" s="104"/>
      <c r="M200" s="102"/>
      <c r="N200" s="9"/>
      <c r="O200" s="104"/>
      <c r="P200" s="104"/>
      <c r="Q200" s="104"/>
      <c r="R200" s="104"/>
      <c r="S200" s="5"/>
      <c r="T200" s="9"/>
      <c r="U200" s="104"/>
      <c r="V200" s="104"/>
      <c r="W200" s="104"/>
      <c r="X200" s="104"/>
      <c r="Y200" s="104"/>
      <c r="Z200" s="9"/>
      <c r="AA200" s="104"/>
      <c r="AB200" s="104"/>
      <c r="AC200" s="104"/>
      <c r="AD200" s="104"/>
      <c r="AF200" s="9"/>
      <c r="AG200" s="104"/>
      <c r="AH200" s="104"/>
      <c r="AI200" s="104"/>
      <c r="AJ200" s="104"/>
      <c r="AL200" s="9"/>
      <c r="AM200" s="104"/>
      <c r="AN200" s="104"/>
      <c r="AO200" s="104"/>
      <c r="AP200" s="104"/>
      <c r="AZ200" s="96"/>
      <c r="BA200" s="96"/>
      <c r="BB200" s="96"/>
      <c r="BC200" s="96"/>
      <c r="BE200" s="9"/>
      <c r="BF200" s="104"/>
      <c r="BG200" s="104"/>
      <c r="BH200" s="104"/>
      <c r="BI200" s="104"/>
      <c r="BJ200" s="104"/>
      <c r="BK200" s="105"/>
      <c r="BL200" s="9"/>
    </row>
    <row r="201" spans="1:64" ht="20.25" customHeight="1" thickBot="1" x14ac:dyDescent="0.25">
      <c r="A201" s="197" t="s">
        <v>876</v>
      </c>
      <c r="B201" s="187" t="s">
        <v>237</v>
      </c>
      <c r="C201" s="198"/>
      <c r="D201" s="189">
        <v>1054</v>
      </c>
      <c r="E201" s="190">
        <f t="shared" si="23"/>
        <v>1370.2</v>
      </c>
      <c r="F201" s="96" t="s">
        <v>996</v>
      </c>
      <c r="G201" s="96"/>
      <c r="H201" s="46"/>
      <c r="I201" s="104"/>
      <c r="J201" s="104"/>
      <c r="K201" s="104"/>
      <c r="L201" s="104"/>
      <c r="M201" s="102"/>
      <c r="N201" s="9"/>
      <c r="O201" s="104"/>
      <c r="P201" s="104"/>
      <c r="Q201" s="104"/>
      <c r="R201" s="104"/>
      <c r="S201" s="5"/>
      <c r="T201" s="9"/>
      <c r="U201" s="104"/>
      <c r="V201" s="104"/>
      <c r="W201" s="104"/>
      <c r="X201" s="104"/>
      <c r="Y201" s="104"/>
      <c r="Z201" s="9"/>
      <c r="AA201" s="104"/>
      <c r="AB201" s="104"/>
      <c r="AC201" s="104"/>
      <c r="AD201" s="104"/>
      <c r="AF201" s="9"/>
      <c r="AG201" s="104"/>
      <c r="AH201" s="104"/>
      <c r="AI201" s="104"/>
      <c r="AJ201" s="104"/>
      <c r="AL201" s="9"/>
      <c r="AM201" s="104"/>
      <c r="AN201" s="104"/>
      <c r="AO201" s="104"/>
      <c r="AP201" s="104"/>
      <c r="AZ201" s="96"/>
      <c r="BA201" s="96"/>
      <c r="BB201" s="96"/>
      <c r="BC201" s="96"/>
      <c r="BE201" s="9"/>
      <c r="BF201" s="104"/>
      <c r="BG201" s="104"/>
      <c r="BH201" s="104"/>
      <c r="BI201" s="104"/>
      <c r="BJ201" s="104"/>
      <c r="BK201" s="105"/>
      <c r="BL201" s="9"/>
    </row>
    <row r="202" spans="1:64" ht="20.25" customHeight="1" thickBot="1" x14ac:dyDescent="0.25">
      <c r="A202" s="197" t="s">
        <v>297</v>
      </c>
      <c r="B202" s="187" t="s">
        <v>298</v>
      </c>
      <c r="C202" s="198"/>
      <c r="D202" s="189">
        <v>658</v>
      </c>
      <c r="E202" s="190">
        <f t="shared" si="23"/>
        <v>855.4</v>
      </c>
      <c r="F202" s="96" t="s">
        <v>1462</v>
      </c>
      <c r="G202" s="96"/>
      <c r="H202" s="46"/>
      <c r="I202" s="104"/>
      <c r="J202" s="104"/>
      <c r="K202" s="104"/>
      <c r="L202" s="104"/>
      <c r="M202" s="102"/>
      <c r="N202" s="9"/>
      <c r="O202" s="104"/>
      <c r="P202" s="104"/>
      <c r="Q202" s="104"/>
      <c r="R202" s="104"/>
      <c r="S202" s="5"/>
      <c r="T202" s="9"/>
      <c r="U202" s="104"/>
      <c r="V202" s="104"/>
      <c r="W202" s="104"/>
      <c r="X202" s="104"/>
      <c r="Y202" s="104"/>
      <c r="Z202" s="9"/>
      <c r="AA202" s="104"/>
      <c r="AB202" s="104"/>
      <c r="AC202" s="104"/>
      <c r="AD202" s="104"/>
      <c r="AF202" s="9"/>
      <c r="AG202" s="104"/>
      <c r="AH202" s="104"/>
      <c r="AI202" s="104"/>
      <c r="AJ202" s="104"/>
      <c r="AL202" s="9"/>
      <c r="AM202" s="104"/>
      <c r="AN202" s="104"/>
      <c r="AO202" s="104"/>
      <c r="AP202" s="104"/>
      <c r="AZ202" s="96"/>
      <c r="BA202" s="96"/>
      <c r="BB202" s="96"/>
      <c r="BC202" s="96"/>
      <c r="BE202" s="9"/>
      <c r="BF202" s="104"/>
      <c r="BG202" s="104"/>
      <c r="BH202" s="104"/>
      <c r="BI202" s="104"/>
      <c r="BJ202" s="104"/>
      <c r="BK202" s="105"/>
      <c r="BL202" s="9"/>
    </row>
    <row r="203" spans="1:64" ht="20.25" customHeight="1" x14ac:dyDescent="0.25">
      <c r="A203" s="132" t="s">
        <v>1348</v>
      </c>
      <c r="B203" s="136" t="s">
        <v>697</v>
      </c>
      <c r="C203" s="100" t="s">
        <v>10</v>
      </c>
      <c r="D203" s="178"/>
      <c r="E203" s="95"/>
      <c r="F203" s="96"/>
      <c r="G203" s="96"/>
      <c r="H203" s="46"/>
      <c r="I203" s="104"/>
      <c r="J203" s="104"/>
      <c r="K203" s="104"/>
      <c r="L203" s="104"/>
      <c r="M203" s="102"/>
      <c r="N203" s="9"/>
      <c r="O203" s="104"/>
      <c r="P203" s="104"/>
      <c r="Q203" s="104"/>
      <c r="R203" s="104"/>
      <c r="S203" s="5"/>
      <c r="T203" s="9"/>
      <c r="U203" s="104"/>
      <c r="V203" s="104"/>
      <c r="W203" s="104"/>
      <c r="X203" s="104"/>
      <c r="Y203" s="104"/>
      <c r="Z203" s="9"/>
      <c r="AA203" s="104"/>
      <c r="AB203" s="104"/>
      <c r="AC203" s="104"/>
      <c r="AD203" s="104"/>
      <c r="AF203" s="9"/>
      <c r="AG203" s="104"/>
      <c r="AH203" s="104"/>
      <c r="AI203" s="104"/>
      <c r="AJ203" s="104"/>
      <c r="AL203" s="9"/>
      <c r="AM203" s="104"/>
      <c r="AN203" s="104"/>
      <c r="AO203" s="104"/>
      <c r="AP203" s="104"/>
      <c r="AZ203" s="96"/>
      <c r="BA203" s="96"/>
      <c r="BB203" s="96"/>
      <c r="BC203" s="96"/>
      <c r="BD203" s="139"/>
      <c r="BE203" s="9"/>
      <c r="BF203" s="104"/>
      <c r="BG203" s="104"/>
      <c r="BH203" s="104"/>
      <c r="BI203" s="104"/>
      <c r="BJ203" s="104"/>
      <c r="BK203" s="105"/>
      <c r="BL203" s="9"/>
    </row>
    <row r="204" spans="1:64" ht="20.25" customHeight="1" x14ac:dyDescent="0.25">
      <c r="A204" s="128" t="s">
        <v>1349</v>
      </c>
      <c r="B204" s="140" t="s">
        <v>697</v>
      </c>
      <c r="C204" s="2" t="s">
        <v>11</v>
      </c>
      <c r="D204" s="138"/>
      <c r="E204" s="110"/>
      <c r="F204" s="96"/>
      <c r="G204" s="96"/>
      <c r="H204" s="46"/>
      <c r="I204" s="104"/>
      <c r="J204" s="104"/>
      <c r="K204" s="104"/>
      <c r="L204" s="104"/>
      <c r="M204" s="102"/>
      <c r="N204" s="9"/>
      <c r="O204" s="104"/>
      <c r="P204" s="104"/>
      <c r="Q204" s="104"/>
      <c r="R204" s="104"/>
      <c r="S204" s="5"/>
      <c r="T204" s="9"/>
      <c r="U204" s="104"/>
      <c r="V204" s="104"/>
      <c r="W204" s="104"/>
      <c r="X204" s="104"/>
      <c r="Y204" s="104"/>
      <c r="Z204" s="9"/>
      <c r="AA204" s="104"/>
      <c r="AB204" s="104"/>
      <c r="AC204" s="104"/>
      <c r="AD204" s="104"/>
      <c r="AF204" s="9"/>
      <c r="AG204" s="104"/>
      <c r="AH204" s="104"/>
      <c r="AI204" s="104"/>
      <c r="AJ204" s="104"/>
      <c r="AL204" s="9"/>
      <c r="AM204" s="104"/>
      <c r="AN204" s="104"/>
      <c r="AO204" s="104"/>
      <c r="AP204" s="104"/>
      <c r="AZ204" s="96"/>
      <c r="BA204" s="96"/>
      <c r="BB204" s="96"/>
      <c r="BC204" s="96"/>
      <c r="BD204" s="139"/>
      <c r="BE204" s="9"/>
      <c r="BF204" s="104"/>
      <c r="BG204" s="104"/>
      <c r="BH204" s="104"/>
      <c r="BI204" s="104"/>
      <c r="BJ204" s="104"/>
      <c r="BK204" s="105"/>
      <c r="BL204" s="9"/>
    </row>
    <row r="205" spans="1:64" ht="20.25" customHeight="1" x14ac:dyDescent="0.25">
      <c r="A205" s="128" t="s">
        <v>1350</v>
      </c>
      <c r="B205" s="140" t="s">
        <v>697</v>
      </c>
      <c r="C205" s="2" t="s">
        <v>703</v>
      </c>
      <c r="D205" s="138"/>
      <c r="E205" s="110"/>
      <c r="F205" s="96"/>
      <c r="G205" s="96"/>
      <c r="H205" s="46"/>
      <c r="I205" s="104"/>
      <c r="J205" s="104"/>
      <c r="K205" s="104"/>
      <c r="L205" s="104"/>
      <c r="M205" s="102"/>
      <c r="N205" s="9"/>
      <c r="O205" s="104"/>
      <c r="P205" s="104"/>
      <c r="Q205" s="104"/>
      <c r="R205" s="104"/>
      <c r="S205" s="5"/>
      <c r="T205" s="9"/>
      <c r="U205" s="104"/>
      <c r="V205" s="104"/>
      <c r="W205" s="104"/>
      <c r="X205" s="104"/>
      <c r="Y205" s="104"/>
      <c r="Z205" s="9"/>
      <c r="AA205" s="104"/>
      <c r="AB205" s="104"/>
      <c r="AC205" s="104"/>
      <c r="AD205" s="104"/>
      <c r="AF205" s="9"/>
      <c r="AG205" s="104"/>
      <c r="AH205" s="104"/>
      <c r="AI205" s="104"/>
      <c r="AJ205" s="104"/>
      <c r="AL205" s="9"/>
      <c r="AM205" s="104"/>
      <c r="AN205" s="104"/>
      <c r="AO205" s="104"/>
      <c r="AP205" s="104"/>
      <c r="AZ205" s="96"/>
      <c r="BA205" s="96"/>
      <c r="BB205" s="96"/>
      <c r="BC205" s="96"/>
      <c r="BD205" s="139"/>
      <c r="BE205" s="9"/>
      <c r="BF205" s="104"/>
      <c r="BG205" s="104"/>
      <c r="BH205" s="104"/>
      <c r="BI205" s="104"/>
      <c r="BJ205" s="104"/>
      <c r="BK205" s="105"/>
      <c r="BL205" s="9"/>
    </row>
    <row r="206" spans="1:64" ht="20.25" customHeight="1" x14ac:dyDescent="0.25">
      <c r="A206" s="128" t="s">
        <v>1351</v>
      </c>
      <c r="B206" s="140" t="s">
        <v>697</v>
      </c>
      <c r="C206" s="2" t="s">
        <v>706</v>
      </c>
      <c r="D206" s="138"/>
      <c r="E206" s="110"/>
      <c r="F206" s="96"/>
      <c r="G206" s="96"/>
      <c r="H206" s="46"/>
      <c r="I206" s="104"/>
      <c r="J206" s="104"/>
      <c r="K206" s="104"/>
      <c r="L206" s="104"/>
      <c r="M206" s="102"/>
      <c r="N206" s="9"/>
      <c r="O206" s="104"/>
      <c r="P206" s="104"/>
      <c r="Q206" s="104"/>
      <c r="R206" s="104"/>
      <c r="S206" s="5"/>
      <c r="T206" s="9"/>
      <c r="U206" s="104"/>
      <c r="V206" s="104"/>
      <c r="W206" s="104"/>
      <c r="X206" s="104"/>
      <c r="Y206" s="104"/>
      <c r="Z206" s="9"/>
      <c r="AA206" s="104"/>
      <c r="AB206" s="104"/>
      <c r="AC206" s="104"/>
      <c r="AD206" s="104"/>
      <c r="AF206" s="9"/>
      <c r="AG206" s="104"/>
      <c r="AH206" s="104"/>
      <c r="AI206" s="104"/>
      <c r="AJ206" s="104"/>
      <c r="AL206" s="9"/>
      <c r="AM206" s="104"/>
      <c r="AN206" s="104"/>
      <c r="AO206" s="104"/>
      <c r="AP206" s="104"/>
      <c r="AZ206" s="96"/>
      <c r="BA206" s="96"/>
      <c r="BB206" s="96"/>
      <c r="BC206" s="96"/>
      <c r="BD206" s="139"/>
      <c r="BE206" s="9"/>
      <c r="BF206" s="104"/>
      <c r="BG206" s="104"/>
      <c r="BH206" s="104"/>
      <c r="BI206" s="104"/>
      <c r="BJ206" s="104"/>
      <c r="BK206" s="105"/>
      <c r="BL206" s="9"/>
    </row>
    <row r="207" spans="1:64" ht="20.25" customHeight="1" x14ac:dyDescent="0.25">
      <c r="A207" s="128" t="s">
        <v>1352</v>
      </c>
      <c r="B207" s="140" t="s">
        <v>697</v>
      </c>
      <c r="C207" s="2" t="s">
        <v>707</v>
      </c>
      <c r="D207" s="138"/>
      <c r="E207" s="110"/>
      <c r="F207" s="96"/>
      <c r="G207" s="96"/>
      <c r="H207" s="46"/>
      <c r="I207" s="104"/>
      <c r="J207" s="104"/>
      <c r="K207" s="104"/>
      <c r="L207" s="104"/>
      <c r="M207" s="102"/>
      <c r="N207" s="9"/>
      <c r="O207" s="104"/>
      <c r="P207" s="104"/>
      <c r="Q207" s="104"/>
      <c r="R207" s="104"/>
      <c r="S207" s="5"/>
      <c r="T207" s="9"/>
      <c r="U207" s="104"/>
      <c r="V207" s="104"/>
      <c r="W207" s="104"/>
      <c r="X207" s="104"/>
      <c r="Y207" s="104"/>
      <c r="Z207" s="9"/>
      <c r="AA207" s="104"/>
      <c r="AB207" s="104"/>
      <c r="AC207" s="104"/>
      <c r="AD207" s="104"/>
      <c r="AF207" s="9"/>
      <c r="AG207" s="104"/>
      <c r="AH207" s="104"/>
      <c r="AI207" s="104"/>
      <c r="AJ207" s="104"/>
      <c r="AL207" s="9"/>
      <c r="AM207" s="104"/>
      <c r="AN207" s="104"/>
      <c r="AO207" s="104"/>
      <c r="AP207" s="104"/>
      <c r="AZ207" s="96"/>
      <c r="BA207" s="96"/>
      <c r="BB207" s="96"/>
      <c r="BC207" s="96"/>
      <c r="BD207" s="139"/>
      <c r="BE207" s="9"/>
      <c r="BF207" s="104"/>
      <c r="BG207" s="104"/>
      <c r="BH207" s="104"/>
      <c r="BI207" s="104"/>
      <c r="BJ207" s="104"/>
      <c r="BK207" s="105"/>
      <c r="BL207" s="9"/>
    </row>
    <row r="208" spans="1:64" ht="20.25" customHeight="1" x14ac:dyDescent="0.25">
      <c r="A208" s="128" t="s">
        <v>1353</v>
      </c>
      <c r="B208" s="140" t="s">
        <v>697</v>
      </c>
      <c r="C208" s="2" t="s">
        <v>711</v>
      </c>
      <c r="D208" s="138"/>
      <c r="E208" s="110"/>
      <c r="F208" s="96"/>
      <c r="G208" s="96"/>
      <c r="H208" s="46"/>
      <c r="I208" s="104"/>
      <c r="J208" s="104"/>
      <c r="K208" s="104"/>
      <c r="L208" s="104"/>
      <c r="M208" s="102"/>
      <c r="N208" s="9"/>
      <c r="O208" s="104"/>
      <c r="P208" s="104"/>
      <c r="Q208" s="104"/>
      <c r="R208" s="104"/>
      <c r="S208" s="5"/>
      <c r="T208" s="9"/>
      <c r="U208" s="104"/>
      <c r="V208" s="104"/>
      <c r="W208" s="104"/>
      <c r="X208" s="104"/>
      <c r="Y208" s="104"/>
      <c r="Z208" s="9"/>
      <c r="AA208" s="104"/>
      <c r="AB208" s="104"/>
      <c r="AC208" s="104"/>
      <c r="AD208" s="104"/>
      <c r="AF208" s="9"/>
      <c r="AG208" s="104"/>
      <c r="AH208" s="104"/>
      <c r="AI208" s="104"/>
      <c r="AJ208" s="104"/>
      <c r="AL208" s="9"/>
      <c r="AM208" s="104"/>
      <c r="AN208" s="104"/>
      <c r="AO208" s="104"/>
      <c r="AP208" s="104"/>
      <c r="AZ208" s="96"/>
      <c r="BA208" s="96"/>
      <c r="BB208" s="96"/>
      <c r="BC208" s="96"/>
      <c r="BD208" s="139"/>
      <c r="BE208" s="9"/>
      <c r="BF208" s="104"/>
      <c r="BG208" s="104"/>
      <c r="BH208" s="104"/>
      <c r="BI208" s="104"/>
      <c r="BJ208" s="104"/>
      <c r="BK208" s="105"/>
      <c r="BL208" s="9"/>
    </row>
    <row r="209" spans="1:64" ht="20.25" customHeight="1" thickBot="1" x14ac:dyDescent="0.3">
      <c r="A209" s="133" t="s">
        <v>1354</v>
      </c>
      <c r="B209" s="141" t="s">
        <v>697</v>
      </c>
      <c r="C209" s="117" t="s">
        <v>715</v>
      </c>
      <c r="D209" s="183"/>
      <c r="E209" s="116"/>
      <c r="F209" s="96"/>
      <c r="G209" s="96"/>
      <c r="H209" s="46"/>
      <c r="I209" s="104"/>
      <c r="J209" s="104"/>
      <c r="K209" s="104"/>
      <c r="L209" s="104"/>
      <c r="M209" s="102"/>
      <c r="N209" s="9"/>
      <c r="O209" s="104"/>
      <c r="P209" s="104"/>
      <c r="Q209" s="104"/>
      <c r="R209" s="104"/>
      <c r="S209" s="5"/>
      <c r="T209" s="9"/>
      <c r="U209" s="104"/>
      <c r="V209" s="104"/>
      <c r="W209" s="104"/>
      <c r="X209" s="104"/>
      <c r="Y209" s="104"/>
      <c r="Z209" s="9"/>
      <c r="AA209" s="104"/>
      <c r="AB209" s="104"/>
      <c r="AC209" s="104"/>
      <c r="AD209" s="104"/>
      <c r="AF209" s="9"/>
      <c r="AG209" s="104"/>
      <c r="AH209" s="104"/>
      <c r="AI209" s="104"/>
      <c r="AJ209" s="104"/>
      <c r="AL209" s="9"/>
      <c r="AM209" s="104"/>
      <c r="AN209" s="104"/>
      <c r="AO209" s="104"/>
      <c r="AP209" s="104"/>
      <c r="AZ209" s="96"/>
      <c r="BA209" s="96"/>
      <c r="BB209" s="96"/>
      <c r="BC209" s="96"/>
      <c r="BD209" s="139"/>
      <c r="BE209" s="9"/>
      <c r="BF209" s="104"/>
      <c r="BG209" s="104"/>
      <c r="BH209" s="104"/>
      <c r="BI209" s="104"/>
      <c r="BJ209" s="104"/>
      <c r="BK209" s="105"/>
      <c r="BL209" s="9"/>
    </row>
    <row r="210" spans="1:64" ht="20.25" customHeight="1" x14ac:dyDescent="0.25">
      <c r="A210" s="132" t="s">
        <v>202</v>
      </c>
      <c r="B210" s="136" t="s">
        <v>175</v>
      </c>
      <c r="C210" s="100" t="s">
        <v>179</v>
      </c>
      <c r="D210" s="178">
        <v>2086</v>
      </c>
      <c r="E210" s="95">
        <f t="shared" ref="E210:E234" si="25">D210*$E$2</f>
        <v>2711.8</v>
      </c>
      <c r="F210" s="96" t="s">
        <v>881</v>
      </c>
      <c r="G210" s="96"/>
      <c r="H210" s="46"/>
      <c r="I210" s="104"/>
      <c r="J210" s="104"/>
      <c r="K210" s="104"/>
      <c r="L210" s="104"/>
      <c r="M210" s="102"/>
      <c r="N210" s="9"/>
      <c r="O210" s="104"/>
      <c r="P210" s="104"/>
      <c r="Q210" s="104"/>
      <c r="R210" s="104"/>
      <c r="S210" s="5"/>
      <c r="T210" s="9"/>
      <c r="U210" s="104"/>
      <c r="V210" s="104"/>
      <c r="W210" s="104"/>
      <c r="X210" s="104"/>
      <c r="Y210" s="104"/>
      <c r="Z210" s="9"/>
      <c r="AA210" s="104"/>
      <c r="AB210" s="104"/>
      <c r="AC210" s="104"/>
      <c r="AD210" s="104"/>
      <c r="AF210" s="9"/>
      <c r="AG210" s="104"/>
      <c r="AH210" s="104"/>
      <c r="AI210" s="104"/>
      <c r="AJ210" s="104"/>
      <c r="AL210" s="9"/>
      <c r="AM210" s="104"/>
      <c r="AN210" s="104"/>
      <c r="AO210" s="104"/>
      <c r="AP210" s="104"/>
      <c r="AZ210" s="96"/>
      <c r="BA210" s="96"/>
      <c r="BB210" s="96"/>
      <c r="BC210" s="96"/>
      <c r="BD210" s="139"/>
      <c r="BE210" s="9"/>
      <c r="BF210" s="104"/>
      <c r="BG210" s="104"/>
      <c r="BH210" s="104"/>
      <c r="BI210" s="104"/>
      <c r="BJ210" s="104"/>
      <c r="BK210" s="105"/>
      <c r="BL210" s="9"/>
    </row>
    <row r="211" spans="1:64" ht="20.25" customHeight="1" x14ac:dyDescent="0.25">
      <c r="A211" s="128" t="s">
        <v>203</v>
      </c>
      <c r="B211" s="140" t="s">
        <v>175</v>
      </c>
      <c r="C211" s="2" t="s">
        <v>180</v>
      </c>
      <c r="D211" s="138">
        <v>2302</v>
      </c>
      <c r="E211" s="110">
        <f t="shared" si="25"/>
        <v>2992.6</v>
      </c>
      <c r="F211" s="96" t="s">
        <v>882</v>
      </c>
      <c r="G211" s="96"/>
      <c r="H211" s="46"/>
      <c r="I211" s="104"/>
      <c r="J211" s="104"/>
      <c r="K211" s="104"/>
      <c r="L211" s="104"/>
      <c r="M211" s="102"/>
      <c r="N211" s="9"/>
      <c r="O211" s="104"/>
      <c r="P211" s="104"/>
      <c r="Q211" s="104"/>
      <c r="R211" s="104"/>
      <c r="S211" s="5"/>
      <c r="T211" s="9"/>
      <c r="U211" s="104"/>
      <c r="V211" s="104"/>
      <c r="W211" s="104"/>
      <c r="X211" s="104"/>
      <c r="Y211" s="104"/>
      <c r="Z211" s="9"/>
      <c r="AA211" s="104"/>
      <c r="AB211" s="104"/>
      <c r="AC211" s="104"/>
      <c r="AD211" s="104"/>
      <c r="AF211" s="9"/>
      <c r="AG211" s="104"/>
      <c r="AH211" s="104"/>
      <c r="AI211" s="104"/>
      <c r="AJ211" s="104"/>
      <c r="AL211" s="9"/>
      <c r="AM211" s="104"/>
      <c r="AN211" s="104"/>
      <c r="AO211" s="104"/>
      <c r="AP211" s="104"/>
      <c r="AZ211" s="96"/>
      <c r="BA211" s="96"/>
      <c r="BB211" s="96"/>
      <c r="BC211" s="96"/>
      <c r="BD211" s="139"/>
      <c r="BE211" s="9"/>
      <c r="BF211" s="104"/>
      <c r="BG211" s="104"/>
      <c r="BH211" s="104"/>
      <c r="BI211" s="104"/>
      <c r="BJ211" s="104"/>
      <c r="BK211" s="105"/>
      <c r="BL211" s="9"/>
    </row>
    <row r="212" spans="1:64" ht="20.25" customHeight="1" x14ac:dyDescent="0.25">
      <c r="A212" s="128" t="s">
        <v>204</v>
      </c>
      <c r="B212" s="140" t="s">
        <v>175</v>
      </c>
      <c r="C212" s="2" t="s">
        <v>181</v>
      </c>
      <c r="D212" s="138">
        <v>2410</v>
      </c>
      <c r="E212" s="110">
        <f t="shared" si="25"/>
        <v>3133</v>
      </c>
      <c r="F212" s="96" t="s">
        <v>883</v>
      </c>
      <c r="G212" s="96"/>
      <c r="H212" s="46"/>
      <c r="I212" s="104"/>
      <c r="J212" s="104"/>
      <c r="K212" s="104"/>
      <c r="L212" s="104"/>
      <c r="M212" s="102"/>
      <c r="N212" s="9"/>
      <c r="O212" s="104"/>
      <c r="P212" s="104"/>
      <c r="Q212" s="104"/>
      <c r="R212" s="104"/>
      <c r="S212" s="5"/>
      <c r="T212" s="9"/>
      <c r="U212" s="104"/>
      <c r="V212" s="104"/>
      <c r="W212" s="104"/>
      <c r="X212" s="104"/>
      <c r="Y212" s="104"/>
      <c r="Z212" s="9"/>
      <c r="AA212" s="104"/>
      <c r="AB212" s="104"/>
      <c r="AC212" s="104"/>
      <c r="AD212" s="104"/>
      <c r="AF212" s="9"/>
      <c r="AG212" s="104"/>
      <c r="AH212" s="104"/>
      <c r="AI212" s="104"/>
      <c r="AJ212" s="104"/>
      <c r="AL212" s="9"/>
      <c r="AM212" s="104"/>
      <c r="AN212" s="104"/>
      <c r="AO212" s="104"/>
      <c r="AP212" s="104"/>
      <c r="AZ212" s="96"/>
      <c r="BA212" s="96"/>
      <c r="BB212" s="96"/>
      <c r="BC212" s="96"/>
      <c r="BD212" s="139"/>
      <c r="BE212" s="9"/>
      <c r="BF212" s="104"/>
      <c r="BG212" s="104"/>
      <c r="BH212" s="104"/>
      <c r="BI212" s="104"/>
      <c r="BJ212" s="104"/>
      <c r="BK212" s="105"/>
      <c r="BL212" s="9"/>
    </row>
    <row r="213" spans="1:64" ht="20.25" customHeight="1" x14ac:dyDescent="0.25">
      <c r="A213" s="128" t="s">
        <v>205</v>
      </c>
      <c r="B213" s="140" t="s">
        <v>175</v>
      </c>
      <c r="C213" s="2" t="s">
        <v>182</v>
      </c>
      <c r="D213" s="138">
        <v>2519</v>
      </c>
      <c r="E213" s="110">
        <f t="shared" si="25"/>
        <v>3274.7000000000003</v>
      </c>
      <c r="F213" s="96" t="s">
        <v>884</v>
      </c>
      <c r="G213" s="96"/>
      <c r="H213" s="46"/>
      <c r="I213" s="104"/>
      <c r="J213" s="104"/>
      <c r="K213" s="104"/>
      <c r="L213" s="104"/>
      <c r="M213" s="102"/>
      <c r="N213" s="9"/>
      <c r="O213" s="104"/>
      <c r="P213" s="104"/>
      <c r="Q213" s="104"/>
      <c r="R213" s="104"/>
      <c r="S213" s="5"/>
      <c r="T213" s="9"/>
      <c r="U213" s="104"/>
      <c r="V213" s="104"/>
      <c r="W213" s="104"/>
      <c r="X213" s="104"/>
      <c r="Y213" s="104"/>
      <c r="Z213" s="9"/>
      <c r="AA213" s="104"/>
      <c r="AB213" s="104"/>
      <c r="AC213" s="104"/>
      <c r="AD213" s="104"/>
      <c r="AF213" s="9"/>
      <c r="AG213" s="104"/>
      <c r="AH213" s="104"/>
      <c r="AI213" s="104"/>
      <c r="AJ213" s="104"/>
      <c r="AL213" s="9"/>
      <c r="AM213" s="104"/>
      <c r="AN213" s="104"/>
      <c r="AO213" s="104"/>
      <c r="AP213" s="104"/>
      <c r="AZ213" s="96"/>
      <c r="BA213" s="96"/>
      <c r="BB213" s="96"/>
      <c r="BC213" s="96"/>
      <c r="BD213" s="139"/>
      <c r="BE213" s="9"/>
      <c r="BF213" s="104"/>
      <c r="BG213" s="104"/>
      <c r="BH213" s="104"/>
      <c r="BI213" s="104"/>
      <c r="BJ213" s="104"/>
      <c r="BK213" s="105"/>
      <c r="BL213" s="9"/>
    </row>
    <row r="214" spans="1:64" ht="20.25" customHeight="1" thickBot="1" x14ac:dyDescent="0.3">
      <c r="A214" s="133" t="s">
        <v>206</v>
      </c>
      <c r="B214" s="141" t="s">
        <v>175</v>
      </c>
      <c r="C214" s="117" t="s">
        <v>183</v>
      </c>
      <c r="D214" s="183">
        <v>2741</v>
      </c>
      <c r="E214" s="116">
        <f t="shared" si="25"/>
        <v>3563.3</v>
      </c>
      <c r="F214" s="96" t="s">
        <v>928</v>
      </c>
      <c r="G214" s="96"/>
      <c r="H214" s="46"/>
      <c r="I214" s="104"/>
      <c r="J214" s="104"/>
      <c r="K214" s="104"/>
      <c r="L214" s="104"/>
      <c r="M214" s="102"/>
      <c r="N214" s="9"/>
      <c r="O214" s="104"/>
      <c r="P214" s="104"/>
      <c r="Q214" s="104"/>
      <c r="R214" s="104"/>
      <c r="S214" s="5"/>
      <c r="T214" s="9"/>
      <c r="U214" s="104"/>
      <c r="V214" s="104"/>
      <c r="W214" s="104"/>
      <c r="X214" s="104"/>
      <c r="Y214" s="104"/>
      <c r="Z214" s="9"/>
      <c r="AA214" s="104"/>
      <c r="AB214" s="104"/>
      <c r="AC214" s="104"/>
      <c r="AD214" s="104"/>
      <c r="AF214" s="9"/>
      <c r="AG214" s="104"/>
      <c r="AH214" s="104"/>
      <c r="AI214" s="104"/>
      <c r="AJ214" s="104"/>
      <c r="AL214" s="9"/>
      <c r="AM214" s="104"/>
      <c r="AN214" s="104"/>
      <c r="AO214" s="104"/>
      <c r="AP214" s="104"/>
      <c r="AZ214" s="96"/>
      <c r="BA214" s="96"/>
      <c r="BB214" s="96"/>
      <c r="BC214" s="96"/>
      <c r="BD214" s="139"/>
      <c r="BE214" s="9"/>
      <c r="BF214" s="104"/>
      <c r="BG214" s="104"/>
      <c r="BH214" s="104"/>
      <c r="BI214" s="104"/>
      <c r="BJ214" s="104"/>
      <c r="BK214" s="105"/>
      <c r="BL214" s="9"/>
    </row>
    <row r="215" spans="1:64" ht="20.25" customHeight="1" thickBot="1" x14ac:dyDescent="0.3">
      <c r="A215" s="132" t="s">
        <v>885</v>
      </c>
      <c r="B215" s="136" t="s">
        <v>174</v>
      </c>
      <c r="C215" s="100" t="s">
        <v>178</v>
      </c>
      <c r="D215" s="178">
        <v>3272</v>
      </c>
      <c r="E215" s="95">
        <f t="shared" si="25"/>
        <v>4253.6000000000004</v>
      </c>
      <c r="F215" s="96" t="s">
        <v>886</v>
      </c>
      <c r="G215" s="96"/>
      <c r="H215" s="46"/>
      <c r="I215" s="104"/>
      <c r="J215" s="104"/>
      <c r="K215" s="104"/>
      <c r="L215" s="104"/>
      <c r="M215" s="102"/>
      <c r="N215" s="9"/>
      <c r="O215" s="104"/>
      <c r="P215" s="104"/>
      <c r="Q215" s="104"/>
      <c r="R215" s="104"/>
      <c r="S215" s="5"/>
      <c r="T215" s="9"/>
      <c r="U215" s="104"/>
      <c r="V215" s="104"/>
      <c r="W215" s="104"/>
      <c r="X215" s="104"/>
      <c r="Y215" s="104"/>
      <c r="Z215" s="9"/>
      <c r="AA215" s="104"/>
      <c r="AB215" s="104"/>
      <c r="AC215" s="104"/>
      <c r="AD215" s="104"/>
      <c r="AF215" s="9"/>
      <c r="AG215" s="104"/>
      <c r="AH215" s="104"/>
      <c r="AI215" s="104"/>
      <c r="AJ215" s="104"/>
      <c r="AL215" s="9"/>
      <c r="AM215" s="104"/>
      <c r="AN215" s="104"/>
      <c r="AO215" s="104"/>
      <c r="AP215" s="104"/>
      <c r="AZ215" s="96"/>
      <c r="BA215" s="96"/>
      <c r="BB215" s="96"/>
      <c r="BC215" s="96"/>
      <c r="BD215" s="139"/>
      <c r="BE215" s="9"/>
      <c r="BF215" s="104"/>
      <c r="BG215" s="104"/>
      <c r="BH215" s="104"/>
      <c r="BI215" s="104"/>
      <c r="BJ215" s="104"/>
      <c r="BK215" s="105"/>
      <c r="BL215" s="9"/>
    </row>
    <row r="216" spans="1:64" ht="20.25" customHeight="1" x14ac:dyDescent="0.25">
      <c r="A216" s="132" t="s">
        <v>887</v>
      </c>
      <c r="B216" s="140" t="s">
        <v>176</v>
      </c>
      <c r="C216" s="2" t="s">
        <v>178</v>
      </c>
      <c r="D216" s="138">
        <v>3272</v>
      </c>
      <c r="E216" s="110">
        <f t="shared" si="25"/>
        <v>4253.6000000000004</v>
      </c>
      <c r="F216" s="96" t="s">
        <v>888</v>
      </c>
      <c r="G216" s="96"/>
      <c r="H216" s="46"/>
      <c r="I216" s="104"/>
      <c r="J216" s="104"/>
      <c r="K216" s="104"/>
      <c r="L216" s="104"/>
      <c r="M216" s="102"/>
      <c r="N216" s="9"/>
      <c r="O216" s="104"/>
      <c r="P216" s="104"/>
      <c r="Q216" s="104"/>
      <c r="R216" s="104"/>
      <c r="S216" s="5"/>
      <c r="T216" s="9"/>
      <c r="U216" s="104"/>
      <c r="V216" s="104"/>
      <c r="W216" s="104"/>
      <c r="X216" s="104"/>
      <c r="Y216" s="104"/>
      <c r="Z216" s="9"/>
      <c r="AA216" s="104"/>
      <c r="AB216" s="104"/>
      <c r="AC216" s="104"/>
      <c r="AD216" s="104"/>
      <c r="AF216" s="9"/>
      <c r="AG216" s="104"/>
      <c r="AH216" s="104"/>
      <c r="AI216" s="104"/>
      <c r="AJ216" s="104"/>
      <c r="AL216" s="9"/>
      <c r="AM216" s="104"/>
      <c r="AN216" s="104"/>
      <c r="AO216" s="104"/>
      <c r="AP216" s="104"/>
      <c r="AZ216" s="96"/>
      <c r="BA216" s="96"/>
      <c r="BB216" s="96"/>
      <c r="BC216" s="96"/>
      <c r="BD216" s="139"/>
      <c r="BE216" s="9"/>
      <c r="BF216" s="104"/>
      <c r="BG216" s="104"/>
      <c r="BH216" s="104"/>
      <c r="BI216" s="104"/>
      <c r="BJ216" s="104"/>
      <c r="BK216" s="105"/>
      <c r="BL216" s="9"/>
    </row>
    <row r="217" spans="1:64" ht="20.25" customHeight="1" x14ac:dyDescent="0.25">
      <c r="A217" s="128" t="s">
        <v>889</v>
      </c>
      <c r="B217" s="140" t="s">
        <v>174</v>
      </c>
      <c r="C217" s="2" t="s">
        <v>184</v>
      </c>
      <c r="D217" s="138">
        <v>2872</v>
      </c>
      <c r="E217" s="110">
        <f t="shared" si="25"/>
        <v>3733.6</v>
      </c>
      <c r="F217" s="96" t="s">
        <v>890</v>
      </c>
      <c r="G217" s="96"/>
      <c r="H217" s="46"/>
      <c r="I217" s="104"/>
      <c r="J217" s="104"/>
      <c r="K217" s="104"/>
      <c r="L217" s="104"/>
      <c r="M217" s="102"/>
      <c r="N217" s="9"/>
      <c r="O217" s="104"/>
      <c r="P217" s="104"/>
      <c r="Q217" s="104"/>
      <c r="R217" s="104"/>
      <c r="S217" s="5"/>
      <c r="T217" s="9"/>
      <c r="U217" s="104"/>
      <c r="V217" s="104"/>
      <c r="W217" s="104"/>
      <c r="X217" s="104"/>
      <c r="Y217" s="104"/>
      <c r="Z217" s="9"/>
      <c r="AA217" s="104"/>
      <c r="AB217" s="104"/>
      <c r="AC217" s="104"/>
      <c r="AD217" s="104"/>
      <c r="AF217" s="9"/>
      <c r="AG217" s="104"/>
      <c r="AH217" s="104"/>
      <c r="AI217" s="104"/>
      <c r="AJ217" s="104"/>
      <c r="AL217" s="9"/>
      <c r="AM217" s="104"/>
      <c r="AN217" s="104"/>
      <c r="AO217" s="104"/>
      <c r="AP217" s="104"/>
      <c r="AZ217" s="96"/>
      <c r="BA217" s="96"/>
      <c r="BB217" s="96"/>
      <c r="BC217" s="96"/>
      <c r="BD217" s="139"/>
      <c r="BE217" s="9"/>
      <c r="BF217" s="104"/>
      <c r="BG217" s="104"/>
      <c r="BH217" s="104"/>
      <c r="BI217" s="104"/>
      <c r="BJ217" s="104"/>
      <c r="BK217" s="105"/>
      <c r="BL217" s="9"/>
    </row>
    <row r="218" spans="1:64" ht="20.25" customHeight="1" thickBot="1" x14ac:dyDescent="0.3">
      <c r="A218" s="128" t="s">
        <v>891</v>
      </c>
      <c r="B218" s="141" t="s">
        <v>176</v>
      </c>
      <c r="C218" s="117" t="s">
        <v>184</v>
      </c>
      <c r="D218" s="183">
        <v>2872</v>
      </c>
      <c r="E218" s="116">
        <f t="shared" si="25"/>
        <v>3733.6</v>
      </c>
      <c r="F218" s="96" t="s">
        <v>892</v>
      </c>
      <c r="G218" s="96"/>
      <c r="H218" s="46"/>
      <c r="I218" s="104"/>
      <c r="J218" s="104"/>
      <c r="K218" s="104"/>
      <c r="L218" s="104"/>
      <c r="M218" s="102"/>
      <c r="N218" s="9"/>
      <c r="O218" s="104"/>
      <c r="P218" s="104"/>
      <c r="Q218" s="104"/>
      <c r="R218" s="104"/>
      <c r="S218" s="5"/>
      <c r="T218" s="9"/>
      <c r="U218" s="104"/>
      <c r="V218" s="104"/>
      <c r="W218" s="104"/>
      <c r="X218" s="104"/>
      <c r="Y218" s="104"/>
      <c r="Z218" s="9"/>
      <c r="AA218" s="104"/>
      <c r="AB218" s="104"/>
      <c r="AC218" s="104"/>
      <c r="AD218" s="104"/>
      <c r="AF218" s="9"/>
      <c r="AG218" s="104"/>
      <c r="AH218" s="104"/>
      <c r="AI218" s="104"/>
      <c r="AJ218" s="104"/>
      <c r="AL218" s="9"/>
      <c r="AM218" s="104"/>
      <c r="AN218" s="104"/>
      <c r="AO218" s="104"/>
      <c r="AP218" s="104"/>
      <c r="AZ218" s="96"/>
      <c r="BA218" s="96"/>
      <c r="BB218" s="96"/>
      <c r="BC218" s="96"/>
      <c r="BD218" s="139"/>
      <c r="BE218" s="9"/>
      <c r="BF218" s="104"/>
      <c r="BG218" s="104"/>
      <c r="BH218" s="104"/>
      <c r="BI218" s="104"/>
      <c r="BJ218" s="104"/>
      <c r="BK218" s="105"/>
      <c r="BL218" s="9"/>
    </row>
    <row r="219" spans="1:64" ht="20.25" customHeight="1" thickBot="1" x14ac:dyDescent="0.3">
      <c r="A219" s="132" t="s">
        <v>893</v>
      </c>
      <c r="B219" s="136" t="s">
        <v>174</v>
      </c>
      <c r="C219" s="100" t="s">
        <v>185</v>
      </c>
      <c r="D219" s="178">
        <v>3239</v>
      </c>
      <c r="E219" s="95">
        <f t="shared" si="25"/>
        <v>4210.7</v>
      </c>
      <c r="F219" s="96" t="s">
        <v>894</v>
      </c>
      <c r="G219" s="96"/>
      <c r="H219" s="46"/>
      <c r="I219" s="104"/>
      <c r="J219" s="104"/>
      <c r="K219" s="104"/>
      <c r="L219" s="104"/>
      <c r="M219" s="102"/>
      <c r="N219" s="9"/>
      <c r="O219" s="104"/>
      <c r="P219" s="104"/>
      <c r="Q219" s="104"/>
      <c r="R219" s="104"/>
      <c r="S219" s="5"/>
      <c r="T219" s="9"/>
      <c r="U219" s="104"/>
      <c r="V219" s="104"/>
      <c r="W219" s="104"/>
      <c r="X219" s="104"/>
      <c r="Y219" s="104"/>
      <c r="Z219" s="9"/>
      <c r="AA219" s="104"/>
      <c r="AB219" s="104"/>
      <c r="AC219" s="104"/>
      <c r="AD219" s="104"/>
      <c r="AF219" s="9"/>
      <c r="AG219" s="104"/>
      <c r="AH219" s="104"/>
      <c r="AI219" s="104"/>
      <c r="AJ219" s="104"/>
      <c r="AL219" s="9"/>
      <c r="AM219" s="104"/>
      <c r="AN219" s="104"/>
      <c r="AO219" s="104"/>
      <c r="AP219" s="104"/>
      <c r="AZ219" s="96"/>
      <c r="BA219" s="96"/>
      <c r="BB219" s="96"/>
      <c r="BC219" s="96"/>
      <c r="BD219" s="139"/>
      <c r="BE219" s="9"/>
      <c r="BF219" s="104"/>
      <c r="BG219" s="104"/>
      <c r="BH219" s="104"/>
      <c r="BI219" s="104"/>
      <c r="BJ219" s="104"/>
      <c r="BK219" s="105"/>
      <c r="BL219" s="9"/>
    </row>
    <row r="220" spans="1:64" ht="20.25" customHeight="1" x14ac:dyDescent="0.25">
      <c r="A220" s="132" t="s">
        <v>895</v>
      </c>
      <c r="B220" s="140" t="s">
        <v>176</v>
      </c>
      <c r="C220" s="2" t="s">
        <v>185</v>
      </c>
      <c r="D220" s="138">
        <v>3239</v>
      </c>
      <c r="E220" s="110">
        <f t="shared" si="25"/>
        <v>4210.7</v>
      </c>
      <c r="F220" s="96" t="s">
        <v>896</v>
      </c>
      <c r="G220" s="96"/>
      <c r="H220" s="46"/>
      <c r="I220" s="104"/>
      <c r="J220" s="104"/>
      <c r="K220" s="104"/>
      <c r="L220" s="104"/>
      <c r="M220" s="102"/>
      <c r="N220" s="9"/>
      <c r="O220" s="104"/>
      <c r="P220" s="104"/>
      <c r="Q220" s="104"/>
      <c r="R220" s="104"/>
      <c r="S220" s="5"/>
      <c r="T220" s="9"/>
      <c r="U220" s="104"/>
      <c r="V220" s="104"/>
      <c r="W220" s="104"/>
      <c r="X220" s="104"/>
      <c r="Y220" s="104"/>
      <c r="Z220" s="9"/>
      <c r="AA220" s="104"/>
      <c r="AB220" s="104"/>
      <c r="AC220" s="104"/>
      <c r="AD220" s="104"/>
      <c r="AF220" s="9"/>
      <c r="AG220" s="104"/>
      <c r="AH220" s="104"/>
      <c r="AI220" s="104"/>
      <c r="AJ220" s="104"/>
      <c r="AL220" s="9"/>
      <c r="AM220" s="104"/>
      <c r="AN220" s="104"/>
      <c r="AO220" s="104"/>
      <c r="AP220" s="104"/>
      <c r="AZ220" s="96"/>
      <c r="BA220" s="96"/>
      <c r="BB220" s="96"/>
      <c r="BC220" s="96"/>
      <c r="BD220" s="139"/>
      <c r="BE220" s="9"/>
      <c r="BF220" s="104"/>
      <c r="BG220" s="104"/>
      <c r="BH220" s="104"/>
      <c r="BI220" s="104"/>
      <c r="BJ220" s="104"/>
      <c r="BK220" s="105"/>
      <c r="BL220" s="9"/>
    </row>
    <row r="221" spans="1:64" ht="20.25" customHeight="1" x14ac:dyDescent="0.25">
      <c r="A221" s="128" t="s">
        <v>897</v>
      </c>
      <c r="B221" s="140" t="s">
        <v>174</v>
      </c>
      <c r="C221" s="2" t="s">
        <v>186</v>
      </c>
      <c r="D221" s="138">
        <v>3933</v>
      </c>
      <c r="E221" s="110">
        <f t="shared" si="25"/>
        <v>5112.9000000000005</v>
      </c>
      <c r="F221" s="96" t="s">
        <v>898</v>
      </c>
      <c r="G221" s="96"/>
      <c r="H221" s="46"/>
      <c r="I221" s="104"/>
      <c r="J221" s="104"/>
      <c r="K221" s="104"/>
      <c r="L221" s="104"/>
      <c r="M221" s="102"/>
      <c r="N221" s="9"/>
      <c r="O221" s="104"/>
      <c r="P221" s="104"/>
      <c r="Q221" s="104"/>
      <c r="R221" s="104"/>
      <c r="S221" s="5"/>
      <c r="T221" s="9"/>
      <c r="U221" s="104"/>
      <c r="V221" s="104"/>
      <c r="W221" s="104"/>
      <c r="X221" s="104"/>
      <c r="Y221" s="104"/>
      <c r="Z221" s="9"/>
      <c r="AA221" s="104"/>
      <c r="AB221" s="104"/>
      <c r="AC221" s="104"/>
      <c r="AD221" s="104"/>
      <c r="AF221" s="9"/>
      <c r="AG221" s="104"/>
      <c r="AH221" s="104"/>
      <c r="AI221" s="104"/>
      <c r="AJ221" s="104"/>
      <c r="AL221" s="9"/>
      <c r="AM221" s="104"/>
      <c r="AN221" s="104"/>
      <c r="AO221" s="104"/>
      <c r="AP221" s="104"/>
      <c r="AZ221" s="96"/>
      <c r="BA221" s="96"/>
      <c r="BB221" s="96"/>
      <c r="BC221" s="96"/>
      <c r="BD221" s="139"/>
      <c r="BE221" s="9"/>
      <c r="BF221" s="104"/>
      <c r="BG221" s="104"/>
      <c r="BH221" s="104"/>
      <c r="BI221" s="104"/>
      <c r="BJ221" s="104"/>
      <c r="BK221" s="105"/>
      <c r="BL221" s="9"/>
    </row>
    <row r="222" spans="1:64" ht="20.25" customHeight="1" thickBot="1" x14ac:dyDescent="0.3">
      <c r="A222" s="128" t="s">
        <v>899</v>
      </c>
      <c r="B222" s="141" t="s">
        <v>176</v>
      </c>
      <c r="C222" s="117" t="s">
        <v>186</v>
      </c>
      <c r="D222" s="183">
        <v>3933</v>
      </c>
      <c r="E222" s="116">
        <f t="shared" si="25"/>
        <v>5112.9000000000005</v>
      </c>
      <c r="F222" s="96" t="s">
        <v>900</v>
      </c>
      <c r="G222" s="96"/>
      <c r="H222" s="46"/>
      <c r="I222" s="104"/>
      <c r="J222" s="104"/>
      <c r="K222" s="104"/>
      <c r="L222" s="104"/>
      <c r="M222" s="102"/>
      <c r="N222" s="9"/>
      <c r="O222" s="104"/>
      <c r="P222" s="104"/>
      <c r="Q222" s="104"/>
      <c r="R222" s="104"/>
      <c r="S222" s="5"/>
      <c r="T222" s="9"/>
      <c r="U222" s="104"/>
      <c r="V222" s="104"/>
      <c r="W222" s="104"/>
      <c r="X222" s="104"/>
      <c r="Y222" s="104"/>
      <c r="Z222" s="9"/>
      <c r="AA222" s="104"/>
      <c r="AB222" s="104"/>
      <c r="AC222" s="104"/>
      <c r="AD222" s="104"/>
      <c r="AF222" s="9"/>
      <c r="AG222" s="104"/>
      <c r="AH222" s="104"/>
      <c r="AI222" s="104"/>
      <c r="AJ222" s="104"/>
      <c r="AL222" s="9"/>
      <c r="AM222" s="104"/>
      <c r="AN222" s="104"/>
      <c r="AO222" s="104"/>
      <c r="AP222" s="104"/>
      <c r="AZ222" s="96"/>
      <c r="BA222" s="96"/>
      <c r="BB222" s="96"/>
      <c r="BC222" s="96"/>
      <c r="BD222" s="139"/>
      <c r="BE222" s="9"/>
      <c r="BF222" s="104"/>
      <c r="BG222" s="104"/>
      <c r="BH222" s="104"/>
      <c r="BI222" s="104"/>
      <c r="BJ222" s="104"/>
      <c r="BK222" s="105"/>
      <c r="BL222" s="9"/>
    </row>
    <row r="223" spans="1:64" ht="20.25" customHeight="1" x14ac:dyDescent="0.25">
      <c r="A223" s="132" t="s">
        <v>238</v>
      </c>
      <c r="B223" s="136" t="s">
        <v>187</v>
      </c>
      <c r="C223" s="100" t="s">
        <v>188</v>
      </c>
      <c r="D223" s="178">
        <v>1155</v>
      </c>
      <c r="E223" s="95">
        <f t="shared" si="25"/>
        <v>1501.5</v>
      </c>
      <c r="F223" s="96" t="s">
        <v>906</v>
      </c>
      <c r="G223" s="96"/>
      <c r="H223" s="46"/>
      <c r="I223" s="104"/>
      <c r="J223" s="104"/>
      <c r="K223" s="104"/>
      <c r="L223" s="104"/>
      <c r="M223" s="102"/>
      <c r="N223" s="9"/>
      <c r="O223" s="104"/>
      <c r="P223" s="104"/>
      <c r="Q223" s="104"/>
      <c r="R223" s="104"/>
      <c r="S223" s="5"/>
      <c r="T223" s="9"/>
      <c r="U223" s="104"/>
      <c r="V223" s="104"/>
      <c r="W223" s="104"/>
      <c r="X223" s="104"/>
      <c r="Y223" s="104"/>
      <c r="Z223" s="9"/>
      <c r="AA223" s="104"/>
      <c r="AB223" s="104"/>
      <c r="AC223" s="104"/>
      <c r="AD223" s="104"/>
      <c r="AF223" s="9"/>
      <c r="AG223" s="104"/>
      <c r="AH223" s="104"/>
      <c r="AI223" s="104"/>
      <c r="AJ223" s="104"/>
      <c r="AL223" s="9"/>
      <c r="AM223" s="104"/>
      <c r="AN223" s="104"/>
      <c r="AO223" s="104"/>
      <c r="AP223" s="104"/>
      <c r="AZ223" s="96"/>
      <c r="BA223" s="96"/>
      <c r="BB223" s="96"/>
      <c r="BC223" s="96"/>
      <c r="BD223" s="139"/>
      <c r="BE223" s="9"/>
      <c r="BF223" s="104"/>
      <c r="BG223" s="104"/>
      <c r="BH223" s="104"/>
      <c r="BI223" s="104"/>
      <c r="BJ223" s="104"/>
      <c r="BK223" s="105"/>
      <c r="BL223" s="9"/>
    </row>
    <row r="224" spans="1:64" ht="20.25" customHeight="1" x14ac:dyDescent="0.25">
      <c r="A224" s="128" t="s">
        <v>239</v>
      </c>
      <c r="B224" s="140" t="s">
        <v>187</v>
      </c>
      <c r="C224" s="2" t="s">
        <v>189</v>
      </c>
      <c r="D224" s="138">
        <v>1442</v>
      </c>
      <c r="E224" s="110">
        <f t="shared" si="25"/>
        <v>1874.6000000000001</v>
      </c>
      <c r="F224" s="96" t="s">
        <v>907</v>
      </c>
      <c r="G224" s="96"/>
      <c r="H224" s="46"/>
      <c r="I224" s="104"/>
      <c r="J224" s="104"/>
      <c r="K224" s="104"/>
      <c r="L224" s="104"/>
      <c r="M224" s="102"/>
      <c r="N224" s="9"/>
      <c r="O224" s="104"/>
      <c r="P224" s="104"/>
      <c r="Q224" s="104"/>
      <c r="R224" s="104"/>
      <c r="S224" s="5"/>
      <c r="T224" s="9"/>
      <c r="U224" s="104"/>
      <c r="V224" s="104"/>
      <c r="W224" s="104"/>
      <c r="X224" s="104"/>
      <c r="Y224" s="104"/>
      <c r="Z224" s="9"/>
      <c r="AA224" s="104"/>
      <c r="AB224" s="104"/>
      <c r="AC224" s="104"/>
      <c r="AD224" s="104"/>
      <c r="AF224" s="9"/>
      <c r="AG224" s="104"/>
      <c r="AH224" s="104"/>
      <c r="AI224" s="104"/>
      <c r="AJ224" s="104"/>
      <c r="AL224" s="9"/>
      <c r="AM224" s="104"/>
      <c r="AN224" s="104"/>
      <c r="AO224" s="104"/>
      <c r="AP224" s="104"/>
      <c r="AZ224" s="96"/>
      <c r="BA224" s="96"/>
      <c r="BB224" s="96"/>
      <c r="BC224" s="96"/>
      <c r="BD224" s="139"/>
      <c r="BE224" s="9"/>
      <c r="BF224" s="104"/>
      <c r="BG224" s="104"/>
      <c r="BH224" s="104"/>
      <c r="BI224" s="104"/>
      <c r="BJ224" s="104"/>
      <c r="BK224" s="105"/>
      <c r="BL224" s="9"/>
    </row>
    <row r="225" spans="1:64" ht="20.25" customHeight="1" x14ac:dyDescent="0.25">
      <c r="A225" s="128" t="s">
        <v>240</v>
      </c>
      <c r="B225" s="140" t="s">
        <v>187</v>
      </c>
      <c r="C225" s="2" t="s">
        <v>190</v>
      </c>
      <c r="D225" s="138">
        <v>1724</v>
      </c>
      <c r="E225" s="110">
        <f t="shared" si="25"/>
        <v>2241.2000000000003</v>
      </c>
      <c r="F225" s="96" t="s">
        <v>908</v>
      </c>
      <c r="G225" s="96"/>
      <c r="H225" s="46"/>
      <c r="I225" s="104"/>
      <c r="J225" s="104"/>
      <c r="K225" s="104"/>
      <c r="L225" s="104"/>
      <c r="M225" s="102"/>
      <c r="N225" s="9"/>
      <c r="O225" s="104"/>
      <c r="P225" s="104"/>
      <c r="Q225" s="104"/>
      <c r="R225" s="104"/>
      <c r="S225" s="5"/>
      <c r="T225" s="9"/>
      <c r="U225" s="104"/>
      <c r="V225" s="104"/>
      <c r="W225" s="104"/>
      <c r="X225" s="104"/>
      <c r="Y225" s="104"/>
      <c r="Z225" s="9"/>
      <c r="AA225" s="104"/>
      <c r="AB225" s="104"/>
      <c r="AC225" s="104"/>
      <c r="AD225" s="104"/>
      <c r="AF225" s="9"/>
      <c r="AG225" s="104"/>
      <c r="AH225" s="104"/>
      <c r="AI225" s="104"/>
      <c r="AJ225" s="104"/>
      <c r="AL225" s="9"/>
      <c r="AM225" s="104"/>
      <c r="AN225" s="104"/>
      <c r="AO225" s="104"/>
      <c r="AP225" s="104"/>
      <c r="AZ225" s="96"/>
      <c r="BA225" s="96"/>
      <c r="BB225" s="96"/>
      <c r="BC225" s="96"/>
      <c r="BD225" s="139"/>
      <c r="BE225" s="9"/>
      <c r="BF225" s="104"/>
      <c r="BG225" s="104"/>
      <c r="BH225" s="104"/>
      <c r="BI225" s="104"/>
      <c r="BJ225" s="104"/>
      <c r="BK225" s="105"/>
      <c r="BL225" s="9"/>
    </row>
    <row r="226" spans="1:64" ht="20.25" customHeight="1" thickBot="1" x14ac:dyDescent="0.3">
      <c r="A226" s="192" t="s">
        <v>769</v>
      </c>
      <c r="B226" s="147" t="s">
        <v>187</v>
      </c>
      <c r="C226" s="3" t="s">
        <v>733</v>
      </c>
      <c r="D226" s="385">
        <v>2236</v>
      </c>
      <c r="E226" s="385">
        <v>2236</v>
      </c>
      <c r="F226" s="96"/>
      <c r="G226" s="96"/>
      <c r="H226" s="46"/>
      <c r="I226" s="104"/>
      <c r="J226" s="104"/>
      <c r="K226" s="104"/>
      <c r="L226" s="104"/>
      <c r="M226" s="102"/>
      <c r="N226" s="9"/>
      <c r="O226" s="104"/>
      <c r="P226" s="104"/>
      <c r="Q226" s="104"/>
      <c r="R226" s="104"/>
      <c r="S226" s="5"/>
      <c r="T226" s="9"/>
      <c r="U226" s="104"/>
      <c r="V226" s="104"/>
      <c r="W226" s="104"/>
      <c r="X226" s="104"/>
      <c r="Y226" s="104"/>
      <c r="Z226" s="9"/>
      <c r="AA226" s="104"/>
      <c r="AB226" s="104"/>
      <c r="AC226" s="104"/>
      <c r="AD226" s="104"/>
      <c r="AF226" s="9"/>
      <c r="AG226" s="104"/>
      <c r="AH226" s="104"/>
      <c r="AI226" s="104"/>
      <c r="AJ226" s="104"/>
      <c r="AL226" s="9"/>
      <c r="AM226" s="104"/>
      <c r="AN226" s="104"/>
      <c r="AO226" s="104"/>
      <c r="AP226" s="104"/>
      <c r="AZ226" s="96"/>
      <c r="BA226" s="96"/>
      <c r="BB226" s="96"/>
      <c r="BC226" s="96"/>
      <c r="BD226" s="139"/>
      <c r="BE226" s="9"/>
      <c r="BF226" s="104"/>
      <c r="BG226" s="104"/>
      <c r="BH226" s="104"/>
      <c r="BI226" s="104"/>
      <c r="BJ226" s="104"/>
      <c r="BK226" s="105"/>
      <c r="BL226" s="9"/>
    </row>
    <row r="227" spans="1:64" ht="20.25" customHeight="1" x14ac:dyDescent="0.25">
      <c r="A227" s="132" t="s">
        <v>241</v>
      </c>
      <c r="B227" s="136" t="s">
        <v>191</v>
      </c>
      <c r="C227" s="100" t="s">
        <v>192</v>
      </c>
      <c r="D227" s="178">
        <v>2761</v>
      </c>
      <c r="E227" s="95">
        <f t="shared" si="25"/>
        <v>3589.3</v>
      </c>
      <c r="F227" s="96" t="s">
        <v>909</v>
      </c>
      <c r="G227" s="96"/>
      <c r="H227" s="46"/>
      <c r="I227" s="104"/>
      <c r="J227" s="104"/>
      <c r="K227" s="104"/>
      <c r="L227" s="104"/>
      <c r="M227" s="102"/>
      <c r="N227" s="9"/>
      <c r="O227" s="104"/>
      <c r="P227" s="104"/>
      <c r="Q227" s="104"/>
      <c r="R227" s="104"/>
      <c r="S227" s="5"/>
      <c r="T227" s="9"/>
      <c r="U227" s="104"/>
      <c r="V227" s="104"/>
      <c r="W227" s="104"/>
      <c r="X227" s="104"/>
      <c r="Y227" s="104"/>
      <c r="Z227" s="9"/>
      <c r="AA227" s="104"/>
      <c r="AB227" s="104"/>
      <c r="AC227" s="104"/>
      <c r="AD227" s="104"/>
      <c r="AF227" s="9"/>
      <c r="AG227" s="104"/>
      <c r="AH227" s="104"/>
      <c r="AI227" s="104"/>
      <c r="AJ227" s="104"/>
      <c r="AL227" s="9"/>
      <c r="AM227" s="104"/>
      <c r="AN227" s="104"/>
      <c r="AO227" s="104"/>
      <c r="AP227" s="104"/>
      <c r="AZ227" s="96"/>
      <c r="BA227" s="96"/>
      <c r="BB227" s="96"/>
      <c r="BC227" s="96"/>
      <c r="BD227" s="139"/>
      <c r="BE227" s="9"/>
      <c r="BF227" s="104"/>
      <c r="BG227" s="104"/>
      <c r="BH227" s="104"/>
      <c r="BI227" s="104"/>
      <c r="BJ227" s="104"/>
      <c r="BK227" s="105"/>
      <c r="BL227" s="9"/>
    </row>
    <row r="228" spans="1:64" ht="20.25" customHeight="1" x14ac:dyDescent="0.25">
      <c r="A228" s="128" t="s">
        <v>242</v>
      </c>
      <c r="B228" s="140" t="s">
        <v>191</v>
      </c>
      <c r="C228" s="2" t="s">
        <v>193</v>
      </c>
      <c r="D228" s="138">
        <v>3201</v>
      </c>
      <c r="E228" s="110">
        <f t="shared" si="25"/>
        <v>4161.3</v>
      </c>
      <c r="F228" s="96" t="s">
        <v>910</v>
      </c>
      <c r="G228" s="96"/>
      <c r="H228" s="46"/>
      <c r="I228" s="104"/>
      <c r="J228" s="104"/>
      <c r="K228" s="104"/>
      <c r="L228" s="104"/>
      <c r="M228" s="102"/>
      <c r="N228" s="9"/>
      <c r="O228" s="104"/>
      <c r="P228" s="104"/>
      <c r="Q228" s="104"/>
      <c r="R228" s="104"/>
      <c r="S228" s="5"/>
      <c r="T228" s="9"/>
      <c r="U228" s="104"/>
      <c r="V228" s="104"/>
      <c r="W228" s="104"/>
      <c r="X228" s="104"/>
      <c r="Y228" s="104"/>
      <c r="Z228" s="9"/>
      <c r="AA228" s="104"/>
      <c r="AB228" s="104"/>
      <c r="AC228" s="104"/>
      <c r="AD228" s="104"/>
      <c r="AF228" s="9"/>
      <c r="AG228" s="104"/>
      <c r="AH228" s="104"/>
      <c r="AI228" s="104"/>
      <c r="AJ228" s="104"/>
      <c r="AL228" s="9"/>
      <c r="AM228" s="104"/>
      <c r="AN228" s="104"/>
      <c r="AO228" s="104"/>
      <c r="AP228" s="104"/>
      <c r="AZ228" s="96"/>
      <c r="BA228" s="96"/>
      <c r="BB228" s="96"/>
      <c r="BC228" s="96"/>
      <c r="BD228" s="139"/>
      <c r="BE228" s="9"/>
      <c r="BF228" s="104"/>
      <c r="BG228" s="104"/>
      <c r="BH228" s="104"/>
      <c r="BI228" s="104"/>
      <c r="BJ228" s="104"/>
      <c r="BK228" s="105"/>
      <c r="BL228" s="9"/>
    </row>
    <row r="229" spans="1:64" ht="20.25" customHeight="1" x14ac:dyDescent="0.25">
      <c r="A229" s="128" t="s">
        <v>243</v>
      </c>
      <c r="B229" s="140" t="s">
        <v>191</v>
      </c>
      <c r="C229" s="2" t="s">
        <v>194</v>
      </c>
      <c r="D229" s="138">
        <v>3631</v>
      </c>
      <c r="E229" s="110">
        <f t="shared" si="25"/>
        <v>4720.3</v>
      </c>
      <c r="F229" s="96" t="s">
        <v>911</v>
      </c>
      <c r="G229" s="96"/>
      <c r="H229" s="46"/>
      <c r="I229" s="104"/>
      <c r="J229" s="104"/>
      <c r="K229" s="104"/>
      <c r="L229" s="104"/>
      <c r="M229" s="102"/>
      <c r="N229" s="9"/>
      <c r="O229" s="104"/>
      <c r="P229" s="104"/>
      <c r="Q229" s="104"/>
      <c r="R229" s="104"/>
      <c r="S229" s="5"/>
      <c r="T229" s="9"/>
      <c r="U229" s="104"/>
      <c r="V229" s="104"/>
      <c r="W229" s="104"/>
      <c r="X229" s="104"/>
      <c r="Y229" s="104"/>
      <c r="Z229" s="9"/>
      <c r="AA229" s="104"/>
      <c r="AB229" s="104"/>
      <c r="AC229" s="104"/>
      <c r="AD229" s="104"/>
      <c r="AF229" s="9"/>
      <c r="AG229" s="104"/>
      <c r="AH229" s="104"/>
      <c r="AI229" s="104"/>
      <c r="AJ229" s="104"/>
      <c r="AL229" s="9"/>
      <c r="AM229" s="104"/>
      <c r="AN229" s="104"/>
      <c r="AO229" s="104"/>
      <c r="AP229" s="104"/>
      <c r="AZ229" s="96"/>
      <c r="BA229" s="96"/>
      <c r="BB229" s="96"/>
      <c r="BC229" s="96"/>
      <c r="BD229" s="139"/>
      <c r="BE229" s="9"/>
      <c r="BF229" s="104"/>
      <c r="BG229" s="104"/>
      <c r="BH229" s="104"/>
      <c r="BI229" s="104"/>
      <c r="BJ229" s="104"/>
      <c r="BK229" s="105"/>
      <c r="BL229" s="9"/>
    </row>
    <row r="230" spans="1:64" ht="20.25" customHeight="1" x14ac:dyDescent="0.25">
      <c r="A230" s="128" t="s">
        <v>244</v>
      </c>
      <c r="B230" s="140" t="s">
        <v>191</v>
      </c>
      <c r="C230" s="2" t="s">
        <v>195</v>
      </c>
      <c r="D230" s="138">
        <v>4102</v>
      </c>
      <c r="E230" s="110">
        <f t="shared" si="25"/>
        <v>5332.6</v>
      </c>
      <c r="F230" s="96" t="s">
        <v>912</v>
      </c>
      <c r="G230" s="96"/>
      <c r="H230" s="46"/>
      <c r="I230" s="104"/>
      <c r="J230" s="104"/>
      <c r="K230" s="104"/>
      <c r="L230" s="104"/>
      <c r="M230" s="102"/>
      <c r="N230" s="9"/>
      <c r="O230" s="104"/>
      <c r="P230" s="104"/>
      <c r="Q230" s="104"/>
      <c r="R230" s="104"/>
      <c r="S230" s="5"/>
      <c r="T230" s="9"/>
      <c r="U230" s="104"/>
      <c r="V230" s="104"/>
      <c r="W230" s="104"/>
      <c r="X230" s="104"/>
      <c r="Y230" s="104"/>
      <c r="Z230" s="9"/>
      <c r="AA230" s="104"/>
      <c r="AB230" s="104"/>
      <c r="AC230" s="104"/>
      <c r="AD230" s="104"/>
      <c r="AF230" s="9"/>
      <c r="AG230" s="104"/>
      <c r="AH230" s="104"/>
      <c r="AI230" s="104"/>
      <c r="AJ230" s="104"/>
      <c r="AL230" s="9"/>
      <c r="AM230" s="104"/>
      <c r="AN230" s="104"/>
      <c r="AO230" s="104"/>
      <c r="AP230" s="104"/>
      <c r="AZ230" s="96"/>
      <c r="BA230" s="96"/>
      <c r="BB230" s="96"/>
      <c r="BC230" s="96"/>
      <c r="BD230" s="139"/>
      <c r="BE230" s="9"/>
      <c r="BF230" s="104"/>
      <c r="BG230" s="104"/>
      <c r="BH230" s="104"/>
      <c r="BI230" s="104"/>
      <c r="BJ230" s="104"/>
      <c r="BK230" s="105"/>
      <c r="BL230" s="9"/>
    </row>
    <row r="231" spans="1:64" ht="20.25" customHeight="1" thickBot="1" x14ac:dyDescent="0.3">
      <c r="A231" s="133" t="s">
        <v>245</v>
      </c>
      <c r="B231" s="141" t="s">
        <v>191</v>
      </c>
      <c r="C231" s="117" t="s">
        <v>196</v>
      </c>
      <c r="D231" s="183">
        <v>4572</v>
      </c>
      <c r="E231" s="116">
        <f t="shared" si="25"/>
        <v>5943.6</v>
      </c>
      <c r="F231" s="96" t="s">
        <v>913</v>
      </c>
      <c r="G231" s="96"/>
      <c r="H231" s="46"/>
      <c r="I231" s="104"/>
      <c r="J231" s="104"/>
      <c r="K231" s="104"/>
      <c r="L231" s="104"/>
      <c r="M231" s="102"/>
      <c r="N231" s="9"/>
      <c r="O231" s="104"/>
      <c r="P231" s="104"/>
      <c r="Q231" s="104"/>
      <c r="R231" s="104"/>
      <c r="S231" s="5"/>
      <c r="T231" s="9"/>
      <c r="U231" s="104"/>
      <c r="V231" s="104"/>
      <c r="W231" s="104"/>
      <c r="X231" s="104"/>
      <c r="Y231" s="104"/>
      <c r="Z231" s="9"/>
      <c r="AA231" s="104"/>
      <c r="AB231" s="104"/>
      <c r="AC231" s="104"/>
      <c r="AD231" s="104"/>
      <c r="AF231" s="9"/>
      <c r="AG231" s="104"/>
      <c r="AH231" s="104"/>
      <c r="AI231" s="104"/>
      <c r="AJ231" s="104"/>
      <c r="AL231" s="9"/>
      <c r="AM231" s="104"/>
      <c r="AN231" s="104"/>
      <c r="AO231" s="104"/>
      <c r="AP231" s="104"/>
      <c r="AZ231" s="96"/>
      <c r="BA231" s="96"/>
      <c r="BB231" s="96"/>
      <c r="BC231" s="96"/>
      <c r="BD231" s="139"/>
      <c r="BE231" s="9"/>
      <c r="BF231" s="104"/>
      <c r="BG231" s="104"/>
      <c r="BH231" s="104"/>
      <c r="BI231" s="104"/>
      <c r="BJ231" s="104"/>
      <c r="BK231" s="105"/>
      <c r="BL231" s="9"/>
    </row>
    <row r="232" spans="1:64" ht="20.25" customHeight="1" x14ac:dyDescent="0.25">
      <c r="A232" s="128" t="s">
        <v>738</v>
      </c>
      <c r="B232" s="140" t="s">
        <v>191</v>
      </c>
      <c r="C232" s="2" t="s">
        <v>737</v>
      </c>
      <c r="D232" s="138">
        <v>5174</v>
      </c>
      <c r="E232" s="110">
        <f t="shared" si="25"/>
        <v>6726.2</v>
      </c>
      <c r="F232" s="96" t="s">
        <v>1358</v>
      </c>
      <c r="G232" s="96"/>
      <c r="H232" s="46"/>
      <c r="I232" s="104"/>
      <c r="J232" s="104"/>
      <c r="K232" s="104"/>
      <c r="L232" s="104"/>
      <c r="M232" s="102"/>
      <c r="N232" s="9"/>
      <c r="O232" s="104"/>
      <c r="P232" s="104"/>
      <c r="Q232" s="104"/>
      <c r="R232" s="104"/>
      <c r="S232" s="5"/>
      <c r="T232" s="9"/>
      <c r="U232" s="104"/>
      <c r="V232" s="104"/>
      <c r="W232" s="104"/>
      <c r="X232" s="104"/>
      <c r="Y232" s="104"/>
      <c r="Z232" s="9"/>
      <c r="AA232" s="104"/>
      <c r="AB232" s="104"/>
      <c r="AC232" s="104"/>
      <c r="AD232" s="104"/>
      <c r="AF232" s="9"/>
      <c r="AG232" s="104"/>
      <c r="AH232" s="104"/>
      <c r="AI232" s="104"/>
      <c r="AJ232" s="104"/>
      <c r="AL232" s="9"/>
      <c r="AM232" s="104"/>
      <c r="AN232" s="104"/>
      <c r="AO232" s="104"/>
      <c r="AP232" s="104"/>
      <c r="AZ232" s="96"/>
      <c r="BA232" s="96"/>
      <c r="BB232" s="96"/>
      <c r="BC232" s="96"/>
      <c r="BD232" s="139"/>
      <c r="BE232" s="9"/>
      <c r="BF232" s="104"/>
      <c r="BG232" s="104"/>
      <c r="BH232" s="104"/>
      <c r="BI232" s="104"/>
      <c r="BJ232" s="104"/>
      <c r="BK232" s="105"/>
      <c r="BL232" s="9"/>
    </row>
    <row r="233" spans="1:64" ht="20.25" customHeight="1" thickBot="1" x14ac:dyDescent="0.3">
      <c r="A233" s="133" t="s">
        <v>756</v>
      </c>
      <c r="B233" s="141" t="s">
        <v>191</v>
      </c>
      <c r="C233" s="117" t="s">
        <v>740</v>
      </c>
      <c r="D233" s="183">
        <v>6782</v>
      </c>
      <c r="E233" s="116">
        <f t="shared" si="25"/>
        <v>8816.6</v>
      </c>
      <c r="F233" s="96" t="s">
        <v>1359</v>
      </c>
      <c r="G233" s="96"/>
      <c r="H233" s="46"/>
      <c r="I233" s="104"/>
      <c r="J233" s="104"/>
      <c r="K233" s="104"/>
      <c r="L233" s="104"/>
      <c r="M233" s="102"/>
      <c r="N233" s="9"/>
      <c r="O233" s="104"/>
      <c r="P233" s="104"/>
      <c r="Q233" s="104"/>
      <c r="R233" s="104"/>
      <c r="S233" s="5"/>
      <c r="T233" s="9"/>
      <c r="U233" s="104"/>
      <c r="V233" s="104"/>
      <c r="W233" s="104"/>
      <c r="X233" s="104"/>
      <c r="Y233" s="104"/>
      <c r="Z233" s="9"/>
      <c r="AA233" s="104"/>
      <c r="AB233" s="104"/>
      <c r="AC233" s="104"/>
      <c r="AD233" s="104"/>
      <c r="AF233" s="9"/>
      <c r="AG233" s="104"/>
      <c r="AH233" s="104"/>
      <c r="AI233" s="104"/>
      <c r="AJ233" s="104"/>
      <c r="AL233" s="9"/>
      <c r="AM233" s="104"/>
      <c r="AN233" s="104"/>
      <c r="AO233" s="104"/>
      <c r="AP233" s="104"/>
      <c r="AZ233" s="96"/>
      <c r="BA233" s="96"/>
      <c r="BB233" s="96"/>
      <c r="BC233" s="96"/>
      <c r="BD233" s="139"/>
      <c r="BE233" s="9"/>
      <c r="BF233" s="104"/>
      <c r="BG233" s="104"/>
      <c r="BH233" s="104"/>
      <c r="BI233" s="104"/>
      <c r="BJ233" s="104"/>
      <c r="BK233" s="105"/>
      <c r="BL233" s="9"/>
    </row>
    <row r="234" spans="1:64" ht="20.25" customHeight="1" x14ac:dyDescent="0.25">
      <c r="A234" s="91" t="s">
        <v>264</v>
      </c>
      <c r="B234" s="136" t="s">
        <v>258</v>
      </c>
      <c r="C234" s="99" t="s">
        <v>98</v>
      </c>
      <c r="D234" s="178">
        <v>521</v>
      </c>
      <c r="E234" s="199">
        <f t="shared" si="25"/>
        <v>677.30000000000007</v>
      </c>
      <c r="F234" s="96" t="s">
        <v>914</v>
      </c>
      <c r="G234" s="96"/>
      <c r="H234" s="46"/>
      <c r="I234" s="104"/>
      <c r="J234" s="104"/>
      <c r="K234" s="104"/>
      <c r="L234" s="104"/>
      <c r="M234" s="102"/>
      <c r="N234" s="9"/>
      <c r="O234" s="104"/>
      <c r="P234" s="104"/>
      <c r="Q234" s="104"/>
      <c r="R234" s="104"/>
      <c r="S234" s="5"/>
      <c r="T234" s="9"/>
      <c r="U234" s="104"/>
      <c r="V234" s="104"/>
      <c r="W234" s="104"/>
      <c r="X234" s="104"/>
      <c r="Y234" s="104"/>
      <c r="Z234" s="9"/>
      <c r="AA234" s="104"/>
      <c r="AB234" s="104"/>
      <c r="AC234" s="104"/>
      <c r="AD234" s="104"/>
      <c r="AF234" s="9"/>
      <c r="AG234" s="104"/>
      <c r="AH234" s="104"/>
      <c r="AI234" s="104"/>
      <c r="AJ234" s="104"/>
      <c r="AL234" s="9"/>
      <c r="AM234" s="104"/>
      <c r="AN234" s="104"/>
      <c r="AO234" s="104"/>
      <c r="AP234" s="104"/>
      <c r="AZ234" s="96"/>
      <c r="BA234" s="96"/>
      <c r="BB234" s="96"/>
      <c r="BC234" s="96"/>
      <c r="BD234" s="139"/>
      <c r="BE234" s="9"/>
      <c r="BF234" s="104"/>
      <c r="BG234" s="104"/>
      <c r="BH234" s="104"/>
      <c r="BI234" s="104"/>
      <c r="BJ234" s="104"/>
      <c r="BK234" s="105"/>
      <c r="BL234" s="9"/>
    </row>
    <row r="235" spans="1:64" ht="20.25" customHeight="1" x14ac:dyDescent="0.25">
      <c r="A235" s="106" t="s">
        <v>265</v>
      </c>
      <c r="B235" s="140" t="s">
        <v>259</v>
      </c>
      <c r="C235" s="154" t="s">
        <v>99</v>
      </c>
      <c r="D235" s="138">
        <v>577</v>
      </c>
      <c r="E235" s="170">
        <f t="shared" ref="E235:E259" si="26">D235*$E$2</f>
        <v>750.1</v>
      </c>
      <c r="F235" s="96" t="s">
        <v>915</v>
      </c>
      <c r="G235" s="96"/>
      <c r="H235" s="46"/>
      <c r="I235" s="104"/>
      <c r="J235" s="104"/>
      <c r="K235" s="104"/>
      <c r="L235" s="104"/>
      <c r="M235" s="102"/>
      <c r="N235" s="9"/>
      <c r="O235" s="104"/>
      <c r="P235" s="104"/>
      <c r="Q235" s="104"/>
      <c r="R235" s="104"/>
      <c r="S235" s="5"/>
      <c r="T235" s="9"/>
      <c r="U235" s="104"/>
      <c r="V235" s="104"/>
      <c r="W235" s="104"/>
      <c r="X235" s="104"/>
      <c r="Y235" s="104"/>
      <c r="Z235" s="9"/>
      <c r="AA235" s="104"/>
      <c r="AB235" s="104"/>
      <c r="AC235" s="104"/>
      <c r="AD235" s="104"/>
      <c r="AF235" s="9"/>
      <c r="AG235" s="104"/>
      <c r="AH235" s="104"/>
      <c r="AI235" s="104"/>
      <c r="AJ235" s="104"/>
      <c r="AL235" s="9"/>
      <c r="AM235" s="104"/>
      <c r="AN235" s="104"/>
      <c r="AO235" s="104"/>
      <c r="AP235" s="104"/>
      <c r="AZ235" s="96"/>
      <c r="BA235" s="96"/>
      <c r="BB235" s="96"/>
      <c r="BC235" s="96"/>
      <c r="BD235" s="139"/>
      <c r="BE235" s="9"/>
      <c r="BF235" s="104"/>
      <c r="BG235" s="104"/>
      <c r="BH235" s="104"/>
      <c r="BI235" s="104"/>
      <c r="BJ235" s="104"/>
      <c r="BK235" s="105"/>
      <c r="BL235" s="9"/>
    </row>
    <row r="236" spans="1:64" ht="20.25" customHeight="1" x14ac:dyDescent="0.25">
      <c r="A236" s="106" t="s">
        <v>266</v>
      </c>
      <c r="B236" s="140" t="s">
        <v>260</v>
      </c>
      <c r="C236" s="154" t="s">
        <v>100</v>
      </c>
      <c r="D236" s="138">
        <v>739</v>
      </c>
      <c r="E236" s="170">
        <f t="shared" si="26"/>
        <v>960.7</v>
      </c>
      <c r="F236" s="96" t="s">
        <v>916</v>
      </c>
      <c r="G236" s="96"/>
      <c r="H236" s="46"/>
      <c r="I236" s="104"/>
      <c r="J236" s="104"/>
      <c r="K236" s="104"/>
      <c r="L236" s="104"/>
      <c r="M236" s="102"/>
      <c r="N236" s="9"/>
      <c r="O236" s="104"/>
      <c r="P236" s="104"/>
      <c r="Q236" s="104"/>
      <c r="R236" s="104"/>
      <c r="S236" s="5"/>
      <c r="T236" s="9"/>
      <c r="U236" s="104"/>
      <c r="V236" s="104"/>
      <c r="W236" s="104"/>
      <c r="X236" s="104"/>
      <c r="Y236" s="104"/>
      <c r="Z236" s="9"/>
      <c r="AA236" s="104"/>
      <c r="AB236" s="104"/>
      <c r="AC236" s="104"/>
      <c r="AD236" s="104"/>
      <c r="AF236" s="9"/>
      <c r="AG236" s="104"/>
      <c r="AH236" s="104"/>
      <c r="AI236" s="104"/>
      <c r="AJ236" s="104"/>
      <c r="AL236" s="9"/>
      <c r="AM236" s="104"/>
      <c r="AN236" s="104"/>
      <c r="AO236" s="104"/>
      <c r="AP236" s="104"/>
      <c r="AZ236" s="96"/>
      <c r="BA236" s="96"/>
      <c r="BB236" s="96"/>
      <c r="BC236" s="96"/>
      <c r="BD236" s="139"/>
      <c r="BE236" s="9"/>
      <c r="BF236" s="104"/>
      <c r="BG236" s="104"/>
      <c r="BH236" s="104"/>
      <c r="BI236" s="104"/>
      <c r="BJ236" s="104"/>
      <c r="BK236" s="105"/>
      <c r="BL236" s="9"/>
    </row>
    <row r="237" spans="1:64" ht="20.25" customHeight="1" x14ac:dyDescent="0.25">
      <c r="A237" s="106" t="s">
        <v>267</v>
      </c>
      <c r="B237" s="140" t="s">
        <v>261</v>
      </c>
      <c r="C237" s="154" t="s">
        <v>101</v>
      </c>
      <c r="D237" s="138">
        <v>900</v>
      </c>
      <c r="E237" s="170">
        <f t="shared" si="26"/>
        <v>1170</v>
      </c>
      <c r="F237" s="96" t="s">
        <v>917</v>
      </c>
      <c r="G237" s="96"/>
      <c r="H237" s="46"/>
      <c r="I237" s="104"/>
      <c r="J237" s="104"/>
      <c r="K237" s="104"/>
      <c r="L237" s="104"/>
      <c r="M237" s="102"/>
      <c r="N237" s="9"/>
      <c r="O237" s="104"/>
      <c r="P237" s="104"/>
      <c r="Q237" s="104"/>
      <c r="R237" s="104"/>
      <c r="S237" s="5"/>
      <c r="T237" s="9"/>
      <c r="U237" s="104"/>
      <c r="V237" s="104"/>
      <c r="W237" s="104"/>
      <c r="X237" s="104"/>
      <c r="Y237" s="104"/>
      <c r="Z237" s="9"/>
      <c r="AA237" s="104"/>
      <c r="AB237" s="104"/>
      <c r="AC237" s="104"/>
      <c r="AD237" s="104"/>
      <c r="AF237" s="9"/>
      <c r="AG237" s="104"/>
      <c r="AH237" s="104"/>
      <c r="AI237" s="104"/>
      <c r="AJ237" s="104"/>
      <c r="AL237" s="9"/>
      <c r="AM237" s="104"/>
      <c r="AN237" s="104"/>
      <c r="AO237" s="104"/>
      <c r="AP237" s="104"/>
      <c r="AZ237" s="96"/>
      <c r="BA237" s="96"/>
      <c r="BB237" s="96"/>
      <c r="BC237" s="96"/>
      <c r="BD237" s="139"/>
      <c r="BE237" s="9"/>
      <c r="BF237" s="104"/>
      <c r="BG237" s="104"/>
      <c r="BH237" s="104"/>
      <c r="BI237" s="104"/>
      <c r="BJ237" s="104"/>
      <c r="BK237" s="105"/>
      <c r="BL237" s="9"/>
    </row>
    <row r="238" spans="1:64" ht="20.25" customHeight="1" x14ac:dyDescent="0.25">
      <c r="A238" s="130" t="s">
        <v>268</v>
      </c>
      <c r="B238" s="140" t="s">
        <v>269</v>
      </c>
      <c r="C238" s="154" t="s">
        <v>102</v>
      </c>
      <c r="D238" s="138">
        <v>1052</v>
      </c>
      <c r="E238" s="110">
        <f t="shared" si="26"/>
        <v>1367.6000000000001</v>
      </c>
      <c r="F238" s="96" t="s">
        <v>918</v>
      </c>
      <c r="G238" s="96"/>
      <c r="H238" s="46"/>
      <c r="I238" s="104"/>
      <c r="J238" s="104"/>
      <c r="K238" s="104"/>
      <c r="L238" s="104"/>
      <c r="M238" s="102"/>
      <c r="N238" s="9"/>
      <c r="O238" s="104"/>
      <c r="P238" s="104"/>
      <c r="Q238" s="104"/>
      <c r="R238" s="104"/>
      <c r="S238" s="5"/>
      <c r="T238" s="9"/>
      <c r="U238" s="104"/>
      <c r="V238" s="104"/>
      <c r="W238" s="104"/>
      <c r="X238" s="104"/>
      <c r="Y238" s="104"/>
      <c r="Z238" s="9"/>
      <c r="AA238" s="104"/>
      <c r="AB238" s="104"/>
      <c r="AC238" s="104"/>
      <c r="AD238" s="104"/>
      <c r="AF238" s="9"/>
      <c r="AG238" s="104"/>
      <c r="AH238" s="104"/>
      <c r="AI238" s="104"/>
      <c r="AJ238" s="104"/>
      <c r="AL238" s="9"/>
      <c r="AM238" s="104"/>
      <c r="AN238" s="104"/>
      <c r="AO238" s="104"/>
      <c r="AP238" s="104"/>
      <c r="AZ238" s="96"/>
      <c r="BA238" s="96"/>
      <c r="BB238" s="96"/>
      <c r="BC238" s="96"/>
      <c r="BD238" s="139"/>
      <c r="BE238" s="9"/>
      <c r="BF238" s="104"/>
      <c r="BG238" s="104"/>
      <c r="BH238" s="104"/>
      <c r="BI238" s="104"/>
      <c r="BJ238" s="104"/>
      <c r="BK238" s="105"/>
      <c r="BL238" s="9"/>
    </row>
    <row r="239" spans="1:64" ht="20.25" customHeight="1" thickBot="1" x14ac:dyDescent="0.3">
      <c r="A239" s="200" t="s">
        <v>750</v>
      </c>
      <c r="B239" s="147" t="s">
        <v>751</v>
      </c>
      <c r="C239" s="194" t="s">
        <v>736</v>
      </c>
      <c r="D239" s="195">
        <v>1756</v>
      </c>
      <c r="E239" s="196">
        <f t="shared" si="26"/>
        <v>2282.8000000000002</v>
      </c>
      <c r="F239" s="96" t="s">
        <v>1357</v>
      </c>
      <c r="G239" s="96"/>
      <c r="H239" s="46"/>
      <c r="I239" s="104"/>
      <c r="J239" s="104"/>
      <c r="K239" s="104"/>
      <c r="L239" s="104"/>
      <c r="M239" s="102"/>
      <c r="N239" s="9"/>
      <c r="O239" s="104"/>
      <c r="P239" s="104"/>
      <c r="Q239" s="104"/>
      <c r="R239" s="104"/>
      <c r="S239" s="5"/>
      <c r="T239" s="9"/>
      <c r="U239" s="104"/>
      <c r="V239" s="104"/>
      <c r="W239" s="104"/>
      <c r="X239" s="104"/>
      <c r="Y239" s="104"/>
      <c r="Z239" s="9"/>
      <c r="AA239" s="104"/>
      <c r="AB239" s="104"/>
      <c r="AC239" s="104"/>
      <c r="AD239" s="104"/>
      <c r="AF239" s="9"/>
      <c r="AG239" s="104"/>
      <c r="AH239" s="104"/>
      <c r="AI239" s="104"/>
      <c r="AJ239" s="104"/>
      <c r="AL239" s="9"/>
      <c r="AM239" s="104"/>
      <c r="AN239" s="104"/>
      <c r="AO239" s="104"/>
      <c r="AP239" s="104"/>
      <c r="AZ239" s="96"/>
      <c r="BA239" s="96"/>
      <c r="BB239" s="96"/>
      <c r="BC239" s="96"/>
      <c r="BD239" s="139"/>
      <c r="BE239" s="9"/>
      <c r="BF239" s="104"/>
      <c r="BG239" s="104"/>
      <c r="BH239" s="104"/>
      <c r="BI239" s="104"/>
      <c r="BJ239" s="104"/>
      <c r="BK239" s="105"/>
      <c r="BL239" s="9"/>
    </row>
    <row r="240" spans="1:64" ht="20.25" customHeight="1" x14ac:dyDescent="0.25">
      <c r="A240" s="386" t="s">
        <v>1604</v>
      </c>
      <c r="B240" s="387" t="s">
        <v>316</v>
      </c>
      <c r="C240" s="388" t="s">
        <v>327</v>
      </c>
      <c r="D240" s="404">
        <v>3365</v>
      </c>
      <c r="E240" s="390">
        <f t="shared" si="26"/>
        <v>4374.5</v>
      </c>
      <c r="F240" s="96" t="s">
        <v>940</v>
      </c>
      <c r="G240" s="96"/>
      <c r="H240" s="46"/>
      <c r="I240" s="104"/>
      <c r="J240" s="104"/>
      <c r="K240" s="104"/>
      <c r="L240" s="104"/>
      <c r="M240" s="102"/>
      <c r="N240" s="9"/>
      <c r="O240" s="104"/>
      <c r="P240" s="104"/>
      <c r="Q240" s="104"/>
      <c r="R240" s="104"/>
      <c r="S240" s="5"/>
      <c r="T240" s="9"/>
      <c r="U240" s="104"/>
      <c r="V240" s="104"/>
      <c r="W240" s="104"/>
      <c r="X240" s="104"/>
      <c r="Y240" s="104"/>
      <c r="Z240" s="9"/>
      <c r="AA240" s="104"/>
      <c r="AB240" s="104"/>
      <c r="AC240" s="104"/>
      <c r="AD240" s="104"/>
      <c r="AF240" s="9"/>
      <c r="AG240" s="104"/>
      <c r="AH240" s="104"/>
      <c r="AI240" s="104"/>
      <c r="AJ240" s="104"/>
      <c r="AL240" s="9"/>
      <c r="AM240" s="104"/>
      <c r="AN240" s="104"/>
      <c r="AO240" s="104"/>
      <c r="AP240" s="104"/>
      <c r="AZ240" s="96"/>
      <c r="BA240" s="96"/>
      <c r="BB240" s="96"/>
      <c r="BC240" s="96"/>
      <c r="BD240" s="139"/>
      <c r="BE240" s="9"/>
      <c r="BF240" s="104"/>
      <c r="BG240" s="104"/>
      <c r="BH240" s="104"/>
      <c r="BI240" s="104"/>
      <c r="BJ240" s="104"/>
      <c r="BK240" s="105"/>
      <c r="BL240" s="9"/>
    </row>
    <row r="241" spans="1:64" ht="20.25" customHeight="1" x14ac:dyDescent="0.25">
      <c r="A241" s="391" t="s">
        <v>1605</v>
      </c>
      <c r="B241" s="392" t="s">
        <v>317</v>
      </c>
      <c r="C241" s="393" t="s">
        <v>328</v>
      </c>
      <c r="D241" s="404">
        <v>3967</v>
      </c>
      <c r="E241" s="395">
        <f t="shared" si="26"/>
        <v>5157.1000000000004</v>
      </c>
      <c r="F241" s="96" t="s">
        <v>941</v>
      </c>
      <c r="G241" s="96"/>
      <c r="H241" s="46"/>
      <c r="I241" s="104"/>
      <c r="J241" s="104"/>
      <c r="K241" s="104"/>
      <c r="L241" s="104"/>
      <c r="M241" s="102"/>
      <c r="N241" s="9"/>
      <c r="O241" s="104"/>
      <c r="P241" s="104"/>
      <c r="Q241" s="104"/>
      <c r="R241" s="104"/>
      <c r="S241" s="5"/>
      <c r="T241" s="9"/>
      <c r="U241" s="104"/>
      <c r="V241" s="104"/>
      <c r="W241" s="104"/>
      <c r="X241" s="104"/>
      <c r="Y241" s="104"/>
      <c r="Z241" s="9"/>
      <c r="AA241" s="104"/>
      <c r="AB241" s="104"/>
      <c r="AC241" s="104"/>
      <c r="AD241" s="104"/>
      <c r="AF241" s="9"/>
      <c r="AG241" s="104"/>
      <c r="AH241" s="104"/>
      <c r="AI241" s="104"/>
      <c r="AJ241" s="104"/>
      <c r="AL241" s="9"/>
      <c r="AM241" s="104"/>
      <c r="AN241" s="104"/>
      <c r="AO241" s="104"/>
      <c r="AP241" s="104"/>
      <c r="AZ241" s="96"/>
      <c r="BA241" s="96"/>
      <c r="BB241" s="96"/>
      <c r="BC241" s="96"/>
      <c r="BD241" s="139"/>
      <c r="BE241" s="9"/>
      <c r="BF241" s="104"/>
      <c r="BG241" s="104"/>
      <c r="BH241" s="104"/>
      <c r="BI241" s="104"/>
      <c r="BJ241" s="104"/>
      <c r="BK241" s="105"/>
      <c r="BL241" s="9"/>
    </row>
    <row r="242" spans="1:64" ht="20.25" customHeight="1" x14ac:dyDescent="0.25">
      <c r="A242" s="391" t="s">
        <v>1606</v>
      </c>
      <c r="B242" s="392" t="s">
        <v>318</v>
      </c>
      <c r="C242" s="393" t="s">
        <v>329</v>
      </c>
      <c r="D242" s="404">
        <v>4565</v>
      </c>
      <c r="E242" s="395">
        <f t="shared" si="26"/>
        <v>5934.5</v>
      </c>
      <c r="F242" s="96" t="s">
        <v>942</v>
      </c>
      <c r="G242" s="96"/>
      <c r="H242" s="46"/>
      <c r="I242" s="104"/>
      <c r="J242" s="104"/>
      <c r="K242" s="104"/>
      <c r="L242" s="104"/>
      <c r="M242" s="102"/>
      <c r="N242" s="9"/>
      <c r="O242" s="104"/>
      <c r="P242" s="104"/>
      <c r="Q242" s="104"/>
      <c r="R242" s="104"/>
      <c r="S242" s="5"/>
      <c r="T242" s="9"/>
      <c r="U242" s="104"/>
      <c r="V242" s="104"/>
      <c r="W242" s="104"/>
      <c r="X242" s="104"/>
      <c r="Y242" s="104"/>
      <c r="Z242" s="9"/>
      <c r="AA242" s="104"/>
      <c r="AB242" s="104"/>
      <c r="AC242" s="104"/>
      <c r="AD242" s="104"/>
      <c r="AF242" s="9"/>
      <c r="AG242" s="104"/>
      <c r="AH242" s="104"/>
      <c r="AI242" s="104"/>
      <c r="AJ242" s="104"/>
      <c r="AL242" s="9"/>
      <c r="AM242" s="104"/>
      <c r="AN242" s="104"/>
      <c r="AO242" s="104"/>
      <c r="AP242" s="104"/>
      <c r="AZ242" s="96"/>
      <c r="BA242" s="96"/>
      <c r="BB242" s="96"/>
      <c r="BC242" s="96"/>
      <c r="BD242" s="139"/>
      <c r="BE242" s="9"/>
      <c r="BF242" s="104"/>
      <c r="BG242" s="104"/>
      <c r="BH242" s="104"/>
      <c r="BI242" s="104"/>
      <c r="BJ242" s="104"/>
      <c r="BK242" s="105"/>
      <c r="BL242" s="9"/>
    </row>
    <row r="243" spans="1:64" ht="20.25" customHeight="1" x14ac:dyDescent="0.25">
      <c r="A243" s="391" t="s">
        <v>1607</v>
      </c>
      <c r="B243" s="392" t="s">
        <v>319</v>
      </c>
      <c r="C243" s="393" t="s">
        <v>330</v>
      </c>
      <c r="D243" s="404">
        <v>5165</v>
      </c>
      <c r="E243" s="395">
        <f t="shared" si="26"/>
        <v>6714.5</v>
      </c>
      <c r="F243" s="96" t="s">
        <v>950</v>
      </c>
      <c r="G243" s="96"/>
      <c r="H243" s="46"/>
      <c r="I243" s="104"/>
      <c r="J243" s="104"/>
      <c r="K243" s="104"/>
      <c r="L243" s="104"/>
      <c r="M243" s="102"/>
      <c r="N243" s="9"/>
      <c r="O243" s="104"/>
      <c r="P243" s="104"/>
      <c r="Q243" s="104"/>
      <c r="R243" s="104"/>
      <c r="S243" s="5"/>
      <c r="T243" s="9"/>
      <c r="U243" s="104"/>
      <c r="V243" s="104"/>
      <c r="W243" s="104"/>
      <c r="X243" s="104"/>
      <c r="Y243" s="104"/>
      <c r="Z243" s="9"/>
      <c r="AA243" s="104"/>
      <c r="AB243" s="104"/>
      <c r="AC243" s="104"/>
      <c r="AD243" s="104"/>
      <c r="AF243" s="9"/>
      <c r="AG243" s="104"/>
      <c r="AH243" s="104"/>
      <c r="AI243" s="104"/>
      <c r="AJ243" s="104"/>
      <c r="AL243" s="9"/>
      <c r="AM243" s="104"/>
      <c r="AN243" s="104"/>
      <c r="AO243" s="104"/>
      <c r="AP243" s="104"/>
      <c r="AZ243" s="96"/>
      <c r="BA243" s="96"/>
      <c r="BB243" s="96"/>
      <c r="BC243" s="96"/>
      <c r="BD243" s="139"/>
      <c r="BE243" s="9"/>
      <c r="BF243" s="104"/>
      <c r="BG243" s="104"/>
      <c r="BH243" s="104"/>
      <c r="BI243" s="104"/>
      <c r="BJ243" s="104"/>
      <c r="BK243" s="105"/>
      <c r="BL243" s="9"/>
    </row>
    <row r="244" spans="1:64" ht="20.25" customHeight="1" thickBot="1" x14ac:dyDescent="0.3">
      <c r="A244" s="396" t="s">
        <v>1608</v>
      </c>
      <c r="B244" s="397" t="s">
        <v>320</v>
      </c>
      <c r="C244" s="398" t="s">
        <v>331</v>
      </c>
      <c r="D244" s="404">
        <v>5765</v>
      </c>
      <c r="E244" s="400">
        <f t="shared" si="26"/>
        <v>7494.5</v>
      </c>
      <c r="F244" s="96" t="s">
        <v>943</v>
      </c>
      <c r="G244" s="96"/>
      <c r="H244" s="46"/>
      <c r="I244" s="104"/>
      <c r="J244" s="104"/>
      <c r="K244" s="104"/>
      <c r="L244" s="104"/>
      <c r="M244" s="102"/>
      <c r="N244" s="9"/>
      <c r="O244" s="104"/>
      <c r="P244" s="104"/>
      <c r="Q244" s="104"/>
      <c r="R244" s="104"/>
      <c r="S244" s="5"/>
      <c r="T244" s="9"/>
      <c r="U244" s="104"/>
      <c r="V244" s="104"/>
      <c r="W244" s="104"/>
      <c r="X244" s="104"/>
      <c r="Y244" s="104"/>
      <c r="Z244" s="9"/>
      <c r="AA244" s="104"/>
      <c r="AB244" s="104"/>
      <c r="AC244" s="104"/>
      <c r="AD244" s="104"/>
      <c r="AF244" s="9"/>
      <c r="AG244" s="104"/>
      <c r="AH244" s="104"/>
      <c r="AI244" s="104"/>
      <c r="AJ244" s="104"/>
      <c r="AL244" s="9"/>
      <c r="AM244" s="104"/>
      <c r="AN244" s="104"/>
      <c r="AO244" s="104"/>
      <c r="AP244" s="104"/>
      <c r="AZ244" s="96"/>
      <c r="BA244" s="96"/>
      <c r="BB244" s="96"/>
      <c r="BC244" s="96"/>
      <c r="BD244" s="139"/>
      <c r="BE244" s="9"/>
      <c r="BF244" s="104"/>
      <c r="BG244" s="104"/>
      <c r="BH244" s="104"/>
      <c r="BI244" s="104"/>
      <c r="BJ244" s="104"/>
      <c r="BK244" s="105"/>
      <c r="BL244" s="9"/>
    </row>
    <row r="245" spans="1:64" ht="20.25" customHeight="1" x14ac:dyDescent="0.25">
      <c r="A245" s="386" t="s">
        <v>1609</v>
      </c>
      <c r="B245" s="401" t="s">
        <v>321</v>
      </c>
      <c r="C245" s="388" t="s">
        <v>332</v>
      </c>
      <c r="D245" s="389">
        <v>2283</v>
      </c>
      <c r="E245" s="390">
        <f t="shared" si="26"/>
        <v>2967.9</v>
      </c>
      <c r="F245" s="96" t="s">
        <v>944</v>
      </c>
      <c r="G245" s="96"/>
      <c r="H245" s="46"/>
      <c r="I245" s="104"/>
      <c r="J245" s="104"/>
      <c r="K245" s="104"/>
      <c r="L245" s="104"/>
      <c r="M245" s="102"/>
      <c r="N245" s="9"/>
      <c r="O245" s="104"/>
      <c r="P245" s="104"/>
      <c r="Q245" s="104"/>
      <c r="R245" s="104"/>
      <c r="S245" s="5"/>
      <c r="T245" s="9"/>
      <c r="U245" s="104"/>
      <c r="V245" s="104"/>
      <c r="W245" s="104"/>
      <c r="X245" s="104"/>
      <c r="Y245" s="104"/>
      <c r="Z245" s="9"/>
      <c r="AA245" s="104"/>
      <c r="AB245" s="104"/>
      <c r="AC245" s="104"/>
      <c r="AD245" s="104"/>
      <c r="AF245" s="9"/>
      <c r="AG245" s="104"/>
      <c r="AH245" s="104"/>
      <c r="AI245" s="104"/>
      <c r="AJ245" s="104"/>
      <c r="AL245" s="9"/>
      <c r="AM245" s="104"/>
      <c r="AN245" s="104"/>
      <c r="AO245" s="104"/>
      <c r="AP245" s="104"/>
      <c r="AZ245" s="96"/>
      <c r="BA245" s="96"/>
      <c r="BB245" s="96"/>
      <c r="BC245" s="96"/>
      <c r="BD245" s="139"/>
      <c r="BE245" s="9"/>
      <c r="BF245" s="104"/>
      <c r="BG245" s="104"/>
      <c r="BH245" s="104"/>
      <c r="BI245" s="104"/>
      <c r="BJ245" s="104"/>
      <c r="BK245" s="105"/>
      <c r="BL245" s="9"/>
    </row>
    <row r="246" spans="1:64" ht="20.25" customHeight="1" x14ac:dyDescent="0.25">
      <c r="A246" s="391" t="s">
        <v>1610</v>
      </c>
      <c r="B246" s="402" t="s">
        <v>322</v>
      </c>
      <c r="C246" s="393" t="s">
        <v>333</v>
      </c>
      <c r="D246" s="394">
        <v>2594</v>
      </c>
      <c r="E246" s="395">
        <f t="shared" si="26"/>
        <v>3372.2000000000003</v>
      </c>
      <c r="F246" s="96" t="s">
        <v>947</v>
      </c>
      <c r="G246" s="96"/>
      <c r="H246" s="46"/>
      <c r="I246" s="104"/>
      <c r="J246" s="104"/>
      <c r="K246" s="104"/>
      <c r="L246" s="104"/>
      <c r="M246" s="102"/>
      <c r="N246" s="9"/>
      <c r="O246" s="104"/>
      <c r="P246" s="104"/>
      <c r="Q246" s="104"/>
      <c r="R246" s="104"/>
      <c r="S246" s="5"/>
      <c r="T246" s="9"/>
      <c r="U246" s="104"/>
      <c r="V246" s="104"/>
      <c r="W246" s="104"/>
      <c r="X246" s="104"/>
      <c r="Y246" s="104"/>
      <c r="Z246" s="9"/>
      <c r="AA246" s="104"/>
      <c r="AB246" s="104"/>
      <c r="AC246" s="104"/>
      <c r="AD246" s="104"/>
      <c r="AF246" s="9"/>
      <c r="AG246" s="104"/>
      <c r="AH246" s="104"/>
      <c r="AI246" s="104"/>
      <c r="AJ246" s="104"/>
      <c r="AL246" s="9"/>
      <c r="AM246" s="104"/>
      <c r="AN246" s="104"/>
      <c r="AO246" s="104"/>
      <c r="AP246" s="104"/>
      <c r="AZ246" s="96"/>
      <c r="BA246" s="96"/>
      <c r="BB246" s="96"/>
      <c r="BC246" s="96"/>
      <c r="BD246" s="139"/>
      <c r="BE246" s="9"/>
      <c r="BF246" s="104"/>
      <c r="BG246" s="104"/>
      <c r="BH246" s="104"/>
      <c r="BI246" s="104"/>
      <c r="BJ246" s="104"/>
      <c r="BK246" s="105"/>
      <c r="BL246" s="9"/>
    </row>
    <row r="247" spans="1:64" ht="20.25" customHeight="1" x14ac:dyDescent="0.25">
      <c r="A247" s="391" t="s">
        <v>1611</v>
      </c>
      <c r="B247" s="402" t="s">
        <v>323</v>
      </c>
      <c r="C247" s="393" t="s">
        <v>334</v>
      </c>
      <c r="D247" s="394">
        <v>3062</v>
      </c>
      <c r="E247" s="395">
        <f t="shared" si="26"/>
        <v>3980.6</v>
      </c>
      <c r="F247" s="96" t="s">
        <v>948</v>
      </c>
      <c r="G247" s="96"/>
      <c r="H247" s="46"/>
      <c r="I247" s="104"/>
      <c r="J247" s="104"/>
      <c r="K247" s="104"/>
      <c r="L247" s="104"/>
      <c r="M247" s="102"/>
      <c r="N247" s="9"/>
      <c r="O247" s="104"/>
      <c r="P247" s="104"/>
      <c r="Q247" s="104"/>
      <c r="R247" s="104"/>
      <c r="S247" s="5"/>
      <c r="T247" s="9"/>
      <c r="U247" s="104"/>
      <c r="V247" s="104"/>
      <c r="W247" s="104"/>
      <c r="X247" s="104"/>
      <c r="Y247" s="104"/>
      <c r="Z247" s="9"/>
      <c r="AA247" s="104"/>
      <c r="AB247" s="104"/>
      <c r="AC247" s="104"/>
      <c r="AD247" s="104"/>
      <c r="AF247" s="9"/>
      <c r="AG247" s="104"/>
      <c r="AH247" s="104"/>
      <c r="AI247" s="104"/>
      <c r="AJ247" s="104"/>
      <c r="AL247" s="9"/>
      <c r="AM247" s="104"/>
      <c r="AN247" s="104"/>
      <c r="AO247" s="104"/>
      <c r="AP247" s="104"/>
      <c r="AZ247" s="96"/>
      <c r="BA247" s="96"/>
      <c r="BB247" s="96"/>
      <c r="BC247" s="96"/>
      <c r="BD247" s="139"/>
      <c r="BE247" s="9"/>
      <c r="BF247" s="104"/>
      <c r="BG247" s="104"/>
      <c r="BH247" s="104"/>
      <c r="BI247" s="104"/>
      <c r="BJ247" s="104"/>
      <c r="BK247" s="105"/>
      <c r="BL247" s="9"/>
    </row>
    <row r="248" spans="1:64" ht="20.25" customHeight="1" x14ac:dyDescent="0.25">
      <c r="A248" s="391" t="s">
        <v>1612</v>
      </c>
      <c r="B248" s="402" t="s">
        <v>324</v>
      </c>
      <c r="C248" s="393" t="s">
        <v>335</v>
      </c>
      <c r="D248" s="394">
        <v>3842</v>
      </c>
      <c r="E248" s="395">
        <f t="shared" si="26"/>
        <v>4994.6000000000004</v>
      </c>
      <c r="F248" s="96" t="s">
        <v>945</v>
      </c>
      <c r="G248" s="96"/>
      <c r="H248" s="46"/>
      <c r="I248" s="104"/>
      <c r="J248" s="104"/>
      <c r="K248" s="104"/>
      <c r="L248" s="104"/>
      <c r="M248" s="102"/>
      <c r="N248" s="9"/>
      <c r="O248" s="104"/>
      <c r="P248" s="104"/>
      <c r="Q248" s="104"/>
      <c r="R248" s="104"/>
      <c r="S248" s="5"/>
      <c r="T248" s="9"/>
      <c r="U248" s="104"/>
      <c r="V248" s="104"/>
      <c r="W248" s="104"/>
      <c r="X248" s="104"/>
      <c r="Y248" s="104"/>
      <c r="Z248" s="9"/>
      <c r="AA248" s="104"/>
      <c r="AB248" s="104"/>
      <c r="AC248" s="104"/>
      <c r="AD248" s="104"/>
      <c r="AF248" s="9"/>
      <c r="AG248" s="104"/>
      <c r="AH248" s="104"/>
      <c r="AI248" s="104"/>
      <c r="AJ248" s="104"/>
      <c r="AL248" s="9"/>
      <c r="AM248" s="104"/>
      <c r="AN248" s="104"/>
      <c r="AO248" s="104"/>
      <c r="AP248" s="104"/>
      <c r="AZ248" s="96"/>
      <c r="BA248" s="96"/>
      <c r="BB248" s="96"/>
      <c r="BC248" s="96"/>
      <c r="BD248" s="139"/>
      <c r="BE248" s="9"/>
      <c r="BF248" s="104"/>
      <c r="BG248" s="104"/>
      <c r="BH248" s="104"/>
      <c r="BI248" s="104"/>
      <c r="BJ248" s="104"/>
      <c r="BK248" s="105"/>
      <c r="BL248" s="9"/>
    </row>
    <row r="249" spans="1:64" ht="20.25" customHeight="1" x14ac:dyDescent="0.25">
      <c r="A249" s="391" t="s">
        <v>1613</v>
      </c>
      <c r="B249" s="402" t="s">
        <v>325</v>
      </c>
      <c r="C249" s="393" t="s">
        <v>336</v>
      </c>
      <c r="D249" s="394">
        <v>4425</v>
      </c>
      <c r="E249" s="395">
        <f t="shared" si="26"/>
        <v>5752.5</v>
      </c>
      <c r="F249" s="96" t="s">
        <v>946</v>
      </c>
      <c r="G249" s="96"/>
      <c r="H249" s="46"/>
      <c r="I249" s="104"/>
      <c r="J249" s="104"/>
      <c r="K249" s="104"/>
      <c r="L249" s="104"/>
      <c r="M249" s="102"/>
      <c r="N249" s="9"/>
      <c r="O249" s="104"/>
      <c r="P249" s="104"/>
      <c r="Q249" s="104"/>
      <c r="R249" s="104"/>
      <c r="S249" s="5"/>
      <c r="T249" s="9"/>
      <c r="U249" s="104"/>
      <c r="V249" s="104"/>
      <c r="W249" s="104"/>
      <c r="X249" s="104"/>
      <c r="Y249" s="104"/>
      <c r="Z249" s="9"/>
      <c r="AA249" s="104"/>
      <c r="AB249" s="104"/>
      <c r="AC249" s="104"/>
      <c r="AD249" s="104"/>
      <c r="AF249" s="9"/>
      <c r="AG249" s="104"/>
      <c r="AH249" s="104"/>
      <c r="AI249" s="104"/>
      <c r="AJ249" s="104"/>
      <c r="AL249" s="9"/>
      <c r="AM249" s="104"/>
      <c r="AN249" s="104"/>
      <c r="AO249" s="104"/>
      <c r="AP249" s="104"/>
      <c r="AZ249" s="96"/>
      <c r="BA249" s="96"/>
      <c r="BB249" s="96"/>
      <c r="BC249" s="96"/>
      <c r="BD249" s="139"/>
      <c r="BE249" s="9"/>
      <c r="BF249" s="104"/>
      <c r="BG249" s="104"/>
      <c r="BH249" s="104"/>
      <c r="BI249" s="104"/>
      <c r="BJ249" s="104"/>
      <c r="BK249" s="105"/>
      <c r="BL249" s="9"/>
    </row>
    <row r="250" spans="1:64" ht="20.25" customHeight="1" thickBot="1" x14ac:dyDescent="0.3">
      <c r="A250" s="396" t="s">
        <v>1614</v>
      </c>
      <c r="B250" s="403" t="s">
        <v>326</v>
      </c>
      <c r="C250" s="398" t="s">
        <v>337</v>
      </c>
      <c r="D250" s="399">
        <v>5145</v>
      </c>
      <c r="E250" s="400">
        <f t="shared" si="26"/>
        <v>6688.5</v>
      </c>
      <c r="F250" s="96" t="s">
        <v>949</v>
      </c>
      <c r="G250" s="96"/>
      <c r="H250" s="46"/>
      <c r="I250" s="104"/>
      <c r="J250" s="104"/>
      <c r="K250" s="104"/>
      <c r="L250" s="104"/>
      <c r="M250" s="102"/>
      <c r="N250" s="9"/>
      <c r="O250" s="104"/>
      <c r="P250" s="104"/>
      <c r="Q250" s="104"/>
      <c r="R250" s="104"/>
      <c r="S250" s="5"/>
      <c r="T250" s="9"/>
      <c r="U250" s="104"/>
      <c r="V250" s="104"/>
      <c r="W250" s="104"/>
      <c r="X250" s="104"/>
      <c r="Y250" s="104"/>
      <c r="Z250" s="9"/>
      <c r="AA250" s="104"/>
      <c r="AB250" s="104"/>
      <c r="AC250" s="104"/>
      <c r="AD250" s="104"/>
      <c r="AF250" s="9"/>
      <c r="AG250" s="104"/>
      <c r="AH250" s="104"/>
      <c r="AI250" s="104"/>
      <c r="AJ250" s="104"/>
      <c r="AL250" s="9"/>
      <c r="AM250" s="104"/>
      <c r="AN250" s="104"/>
      <c r="AO250" s="104"/>
      <c r="AP250" s="104"/>
      <c r="AZ250" s="96"/>
      <c r="BA250" s="96"/>
      <c r="BB250" s="96"/>
      <c r="BC250" s="96"/>
      <c r="BD250" s="139"/>
      <c r="BE250" s="9"/>
      <c r="BF250" s="104"/>
      <c r="BG250" s="104"/>
      <c r="BH250" s="104"/>
      <c r="BI250" s="104"/>
      <c r="BJ250" s="104"/>
      <c r="BK250" s="105"/>
      <c r="BL250" s="9"/>
    </row>
    <row r="251" spans="1:64" ht="20.25" customHeight="1" x14ac:dyDescent="0.25">
      <c r="A251" s="122" t="s">
        <v>299</v>
      </c>
      <c r="B251" s="136" t="s">
        <v>305</v>
      </c>
      <c r="C251" s="99" t="s">
        <v>291</v>
      </c>
      <c r="D251" s="178">
        <v>731</v>
      </c>
      <c r="E251" s="95">
        <f t="shared" si="26"/>
        <v>950.30000000000007</v>
      </c>
      <c r="F251" s="96" t="s">
        <v>929</v>
      </c>
      <c r="G251" s="96"/>
      <c r="H251" s="46"/>
      <c r="I251" s="104"/>
      <c r="J251" s="104"/>
      <c r="K251" s="104"/>
      <c r="L251" s="104"/>
      <c r="M251" s="102"/>
      <c r="N251" s="9"/>
      <c r="O251" s="104"/>
      <c r="P251" s="104"/>
      <c r="Q251" s="104"/>
      <c r="R251" s="104"/>
      <c r="S251" s="5"/>
      <c r="T251" s="9"/>
      <c r="U251" s="104"/>
      <c r="V251" s="104"/>
      <c r="W251" s="104"/>
      <c r="X251" s="104"/>
      <c r="Y251" s="104"/>
      <c r="Z251" s="9"/>
      <c r="AA251" s="104"/>
      <c r="AB251" s="104"/>
      <c r="AC251" s="104"/>
      <c r="AD251" s="104"/>
      <c r="AF251" s="9"/>
      <c r="AG251" s="104"/>
      <c r="AH251" s="104"/>
      <c r="AI251" s="104"/>
      <c r="AJ251" s="104"/>
      <c r="AL251" s="9"/>
      <c r="AM251" s="104"/>
      <c r="AN251" s="104"/>
      <c r="AO251" s="104"/>
      <c r="AP251" s="104"/>
      <c r="AZ251" s="96"/>
      <c r="BA251" s="96"/>
      <c r="BB251" s="96"/>
      <c r="BC251" s="96"/>
      <c r="BD251" s="139"/>
      <c r="BE251" s="9"/>
      <c r="BF251" s="104"/>
      <c r="BG251" s="104"/>
      <c r="BH251" s="104"/>
      <c r="BI251" s="104"/>
      <c r="BJ251" s="104"/>
      <c r="BK251" s="105"/>
      <c r="BL251" s="9"/>
    </row>
    <row r="252" spans="1:64" ht="20.25" customHeight="1" x14ac:dyDescent="0.25">
      <c r="A252" s="130" t="s">
        <v>300</v>
      </c>
      <c r="B252" s="140" t="s">
        <v>306</v>
      </c>
      <c r="C252" s="154" t="s">
        <v>292</v>
      </c>
      <c r="D252" s="138">
        <v>832</v>
      </c>
      <c r="E252" s="110">
        <f t="shared" si="26"/>
        <v>1081.6000000000001</v>
      </c>
      <c r="F252" s="96" t="s">
        <v>930</v>
      </c>
      <c r="G252" s="96"/>
      <c r="H252" s="46"/>
      <c r="I252" s="104"/>
      <c r="J252" s="104"/>
      <c r="K252" s="104"/>
      <c r="L252" s="104"/>
      <c r="M252" s="102"/>
      <c r="N252" s="9"/>
      <c r="O252" s="104"/>
      <c r="P252" s="104"/>
      <c r="Q252" s="104"/>
      <c r="R252" s="104"/>
      <c r="S252" s="5"/>
      <c r="T252" s="9"/>
      <c r="U252" s="104"/>
      <c r="V252" s="104"/>
      <c r="W252" s="104"/>
      <c r="X252" s="104"/>
      <c r="Y252" s="104"/>
      <c r="Z252" s="9"/>
      <c r="AA252" s="104"/>
      <c r="AB252" s="104"/>
      <c r="AC252" s="104"/>
      <c r="AD252" s="104"/>
      <c r="AF252" s="9"/>
      <c r="AG252" s="104"/>
      <c r="AH252" s="104"/>
      <c r="AI252" s="104"/>
      <c r="AJ252" s="104"/>
      <c r="AL252" s="9"/>
      <c r="AM252" s="104"/>
      <c r="AN252" s="104"/>
      <c r="AO252" s="104"/>
      <c r="AP252" s="104"/>
      <c r="AZ252" s="96"/>
      <c r="BA252" s="96"/>
      <c r="BB252" s="96"/>
      <c r="BC252" s="96"/>
      <c r="BD252" s="139"/>
      <c r="BE252" s="9"/>
      <c r="BF252" s="104"/>
      <c r="BG252" s="104"/>
      <c r="BH252" s="104"/>
      <c r="BI252" s="104"/>
      <c r="BJ252" s="104"/>
      <c r="BK252" s="105"/>
      <c r="BL252" s="9"/>
    </row>
    <row r="253" spans="1:64" ht="20.25" customHeight="1" x14ac:dyDescent="0.25">
      <c r="A253" s="130" t="s">
        <v>301</v>
      </c>
      <c r="B253" s="140" t="s">
        <v>307</v>
      </c>
      <c r="C253" s="154" t="s">
        <v>293</v>
      </c>
      <c r="D253" s="138">
        <v>999</v>
      </c>
      <c r="E253" s="110">
        <f t="shared" si="26"/>
        <v>1298.7</v>
      </c>
      <c r="F253" s="96" t="s">
        <v>931</v>
      </c>
      <c r="G253" s="96"/>
      <c r="H253" s="46"/>
      <c r="I253" s="104"/>
      <c r="J253" s="104"/>
      <c r="K253" s="104"/>
      <c r="L253" s="104"/>
      <c r="M253" s="102"/>
      <c r="N253" s="9"/>
      <c r="O253" s="104"/>
      <c r="P253" s="104"/>
      <c r="Q253" s="104"/>
      <c r="R253" s="104"/>
      <c r="S253" s="5"/>
      <c r="T253" s="9"/>
      <c r="U253" s="104"/>
      <c r="V253" s="104"/>
      <c r="W253" s="104"/>
      <c r="X253" s="104"/>
      <c r="Y253" s="104"/>
      <c r="Z253" s="9"/>
      <c r="AA253" s="104"/>
      <c r="AB253" s="104"/>
      <c r="AC253" s="104"/>
      <c r="AD253" s="104"/>
      <c r="AF253" s="9"/>
      <c r="AG253" s="104"/>
      <c r="AH253" s="104"/>
      <c r="AI253" s="104"/>
      <c r="AJ253" s="104"/>
      <c r="AL253" s="9"/>
      <c r="AM253" s="104"/>
      <c r="AN253" s="104"/>
      <c r="AO253" s="104"/>
      <c r="AP253" s="104"/>
      <c r="AZ253" s="96"/>
      <c r="BA253" s="96"/>
      <c r="BB253" s="96"/>
      <c r="BC253" s="96"/>
      <c r="BD253" s="139"/>
      <c r="BE253" s="9"/>
      <c r="BF253" s="104"/>
      <c r="BG253" s="104"/>
      <c r="BH253" s="104"/>
      <c r="BI253" s="104"/>
      <c r="BJ253" s="104"/>
      <c r="BK253" s="105"/>
      <c r="BL253" s="9"/>
    </row>
    <row r="254" spans="1:64" ht="20.25" customHeight="1" x14ac:dyDescent="0.25">
      <c r="A254" s="130" t="s">
        <v>302</v>
      </c>
      <c r="B254" s="140" t="s">
        <v>308</v>
      </c>
      <c r="C254" s="154" t="s">
        <v>294</v>
      </c>
      <c r="D254" s="138">
        <v>1252</v>
      </c>
      <c r="E254" s="170">
        <f t="shared" si="26"/>
        <v>1627.6000000000001</v>
      </c>
      <c r="F254" s="96" t="s">
        <v>932</v>
      </c>
      <c r="G254" s="96"/>
      <c r="H254" s="46"/>
      <c r="I254" s="104"/>
      <c r="J254" s="104"/>
      <c r="K254" s="104"/>
      <c r="L254" s="104"/>
      <c r="M254" s="102"/>
      <c r="N254" s="9"/>
      <c r="O254" s="104"/>
      <c r="P254" s="104"/>
      <c r="Q254" s="104"/>
      <c r="R254" s="104"/>
      <c r="S254" s="5"/>
      <c r="T254" s="9"/>
      <c r="U254" s="104"/>
      <c r="V254" s="104"/>
      <c r="W254" s="104"/>
      <c r="X254" s="104"/>
      <c r="Y254" s="104"/>
      <c r="Z254" s="9"/>
      <c r="AA254" s="104"/>
      <c r="AB254" s="104"/>
      <c r="AC254" s="104"/>
      <c r="AD254" s="104"/>
      <c r="AF254" s="9"/>
      <c r="AG254" s="104"/>
      <c r="AH254" s="104"/>
      <c r="AI254" s="104"/>
      <c r="AJ254" s="104"/>
      <c r="AL254" s="9"/>
      <c r="AM254" s="104"/>
      <c r="AN254" s="104"/>
      <c r="AO254" s="104"/>
      <c r="AP254" s="104"/>
      <c r="AZ254" s="96"/>
      <c r="BA254" s="96"/>
      <c r="BB254" s="96"/>
      <c r="BC254" s="96"/>
      <c r="BD254" s="139"/>
      <c r="BE254" s="9"/>
      <c r="BF254" s="104"/>
      <c r="BG254" s="104"/>
      <c r="BH254" s="104"/>
      <c r="BI254" s="104"/>
      <c r="BJ254" s="104"/>
      <c r="BK254" s="105"/>
      <c r="BL254" s="9"/>
    </row>
    <row r="255" spans="1:64" ht="20.25" customHeight="1" x14ac:dyDescent="0.25">
      <c r="A255" s="130" t="s">
        <v>303</v>
      </c>
      <c r="B255" s="140" t="s">
        <v>309</v>
      </c>
      <c r="C255" s="154" t="s">
        <v>295</v>
      </c>
      <c r="D255" s="138">
        <v>1300</v>
      </c>
      <c r="E255" s="170">
        <f t="shared" si="26"/>
        <v>1690</v>
      </c>
      <c r="F255" s="96" t="s">
        <v>933</v>
      </c>
      <c r="G255" s="96"/>
      <c r="H255" s="46"/>
      <c r="I255" s="104"/>
      <c r="J255" s="104"/>
      <c r="K255" s="104"/>
      <c r="L255" s="104"/>
      <c r="M255" s="102"/>
      <c r="N255" s="9"/>
      <c r="O255" s="104"/>
      <c r="P255" s="104"/>
      <c r="Q255" s="104"/>
      <c r="R255" s="104"/>
      <c r="S255" s="5"/>
      <c r="T255" s="9"/>
      <c r="U255" s="104"/>
      <c r="V255" s="104"/>
      <c r="W255" s="104"/>
      <c r="X255" s="104"/>
      <c r="Y255" s="104"/>
      <c r="Z255" s="9"/>
      <c r="AA255" s="104"/>
      <c r="AB255" s="104"/>
      <c r="AC255" s="104"/>
      <c r="AD255" s="104"/>
      <c r="AF255" s="9"/>
      <c r="AG255" s="104"/>
      <c r="AH255" s="104"/>
      <c r="AI255" s="104"/>
      <c r="AJ255" s="104"/>
      <c r="AL255" s="9"/>
      <c r="AM255" s="104"/>
      <c r="AN255" s="104"/>
      <c r="AO255" s="104"/>
      <c r="AP255" s="104"/>
      <c r="AZ255" s="96"/>
      <c r="BA255" s="96"/>
      <c r="BB255" s="96"/>
      <c r="BC255" s="96"/>
      <c r="BD255" s="139"/>
      <c r="BE255" s="9"/>
      <c r="BF255" s="104"/>
      <c r="BG255" s="104"/>
      <c r="BH255" s="104"/>
      <c r="BI255" s="104"/>
      <c r="BJ255" s="104"/>
      <c r="BK255" s="105"/>
      <c r="BL255" s="9"/>
    </row>
    <row r="256" spans="1:64" ht="20.25" customHeight="1" thickBot="1" x14ac:dyDescent="0.3">
      <c r="A256" s="131" t="s">
        <v>304</v>
      </c>
      <c r="B256" s="141" t="s">
        <v>310</v>
      </c>
      <c r="C256" s="156" t="s">
        <v>296</v>
      </c>
      <c r="D256" s="183">
        <v>1537</v>
      </c>
      <c r="E256" s="116">
        <f t="shared" si="26"/>
        <v>1998.1000000000001</v>
      </c>
      <c r="F256" s="96" t="s">
        <v>934</v>
      </c>
      <c r="G256" s="96"/>
      <c r="H256" s="46"/>
      <c r="I256" s="104"/>
      <c r="J256" s="104"/>
      <c r="K256" s="104"/>
      <c r="L256" s="104"/>
      <c r="M256" s="102"/>
      <c r="N256" s="9"/>
      <c r="O256" s="104"/>
      <c r="P256" s="104"/>
      <c r="Q256" s="104"/>
      <c r="R256" s="104"/>
      <c r="S256" s="5"/>
      <c r="T256" s="9"/>
      <c r="U256" s="104"/>
      <c r="V256" s="104"/>
      <c r="W256" s="104"/>
      <c r="X256" s="104"/>
      <c r="Y256" s="104"/>
      <c r="Z256" s="9"/>
      <c r="AA256" s="104"/>
      <c r="AB256" s="104"/>
      <c r="AC256" s="104"/>
      <c r="AD256" s="104"/>
      <c r="AF256" s="9"/>
      <c r="AG256" s="104"/>
      <c r="AH256" s="104"/>
      <c r="AI256" s="104"/>
      <c r="AJ256" s="104"/>
      <c r="AL256" s="9"/>
      <c r="AM256" s="104"/>
      <c r="AN256" s="104"/>
      <c r="AO256" s="104"/>
      <c r="AP256" s="104"/>
      <c r="AZ256" s="96"/>
      <c r="BA256" s="96"/>
      <c r="BB256" s="96"/>
      <c r="BC256" s="96"/>
      <c r="BD256" s="139"/>
      <c r="BE256" s="9"/>
      <c r="BF256" s="104"/>
      <c r="BG256" s="104"/>
      <c r="BH256" s="104"/>
      <c r="BI256" s="104"/>
      <c r="BJ256" s="104"/>
      <c r="BK256" s="105"/>
      <c r="BL256" s="9"/>
    </row>
    <row r="257" spans="1:64" ht="20.25" customHeight="1" x14ac:dyDescent="0.25">
      <c r="A257" s="132" t="s">
        <v>255</v>
      </c>
      <c r="B257" s="136" t="s">
        <v>220</v>
      </c>
      <c r="C257" s="100" t="s">
        <v>221</v>
      </c>
      <c r="D257" s="178">
        <v>8536</v>
      </c>
      <c r="E257" s="95">
        <f t="shared" si="26"/>
        <v>11096.800000000001</v>
      </c>
      <c r="F257" s="96" t="s">
        <v>919</v>
      </c>
      <c r="G257" s="96"/>
      <c r="H257" s="46"/>
      <c r="I257" s="104"/>
      <c r="J257" s="104"/>
      <c r="K257" s="104"/>
      <c r="L257" s="104"/>
      <c r="M257" s="102"/>
      <c r="N257" s="9"/>
      <c r="O257" s="104"/>
      <c r="P257" s="104"/>
      <c r="Q257" s="104"/>
      <c r="R257" s="104"/>
      <c r="S257" s="5"/>
      <c r="T257" s="9"/>
      <c r="U257" s="104"/>
      <c r="V257" s="104"/>
      <c r="W257" s="104"/>
      <c r="X257" s="104"/>
      <c r="Y257" s="104"/>
      <c r="Z257" s="9"/>
      <c r="AA257" s="104"/>
      <c r="AB257" s="104"/>
      <c r="AC257" s="104"/>
      <c r="AD257" s="104"/>
      <c r="AF257" s="9"/>
      <c r="AG257" s="104"/>
      <c r="AH257" s="104"/>
      <c r="AI257" s="104"/>
      <c r="AJ257" s="104"/>
      <c r="AL257" s="9"/>
      <c r="AM257" s="104"/>
      <c r="AN257" s="104"/>
      <c r="AO257" s="104"/>
      <c r="AP257" s="104"/>
      <c r="AZ257" s="96"/>
      <c r="BA257" s="96"/>
      <c r="BB257" s="96"/>
      <c r="BC257" s="96"/>
      <c r="BD257" s="139"/>
      <c r="BE257" s="9"/>
      <c r="BF257" s="104"/>
      <c r="BG257" s="104"/>
      <c r="BH257" s="104"/>
      <c r="BI257" s="104"/>
      <c r="BJ257" s="104"/>
      <c r="BK257" s="105"/>
      <c r="BL257" s="9"/>
    </row>
    <row r="258" spans="1:64" ht="20.25" customHeight="1" x14ac:dyDescent="0.25">
      <c r="A258" s="128" t="s">
        <v>256</v>
      </c>
      <c r="B258" s="140" t="s">
        <v>224</v>
      </c>
      <c r="C258" s="2" t="s">
        <v>222</v>
      </c>
      <c r="D258" s="138">
        <v>550</v>
      </c>
      <c r="E258" s="110">
        <f t="shared" si="26"/>
        <v>715</v>
      </c>
      <c r="F258" s="96" t="s">
        <v>920</v>
      </c>
      <c r="G258" s="96"/>
      <c r="H258" s="46"/>
      <c r="I258" s="104"/>
      <c r="J258" s="104"/>
      <c r="K258" s="104"/>
      <c r="L258" s="104"/>
      <c r="M258" s="102"/>
      <c r="N258" s="9"/>
      <c r="O258" s="104"/>
      <c r="P258" s="104"/>
      <c r="Q258" s="104"/>
      <c r="R258" s="104"/>
      <c r="S258" s="5"/>
      <c r="T258" s="9"/>
      <c r="U258" s="104"/>
      <c r="V258" s="104"/>
      <c r="W258" s="104"/>
      <c r="X258" s="104"/>
      <c r="Y258" s="104"/>
      <c r="Z258" s="9"/>
      <c r="AA258" s="104"/>
      <c r="AB258" s="104"/>
      <c r="AC258" s="104"/>
      <c r="AD258" s="104"/>
      <c r="AF258" s="9"/>
      <c r="AG258" s="104"/>
      <c r="AH258" s="104"/>
      <c r="AI258" s="104"/>
      <c r="AJ258" s="104"/>
      <c r="AL258" s="9"/>
      <c r="AM258" s="104"/>
      <c r="AN258" s="104"/>
      <c r="AO258" s="104"/>
      <c r="AP258" s="104"/>
      <c r="AZ258" s="96"/>
      <c r="BA258" s="96"/>
      <c r="BB258" s="96"/>
      <c r="BC258" s="96"/>
      <c r="BD258" s="139"/>
      <c r="BE258" s="9"/>
      <c r="BF258" s="104"/>
      <c r="BG258" s="104"/>
      <c r="BH258" s="104"/>
      <c r="BI258" s="104"/>
      <c r="BJ258" s="104"/>
      <c r="BK258" s="105"/>
      <c r="BL258" s="9"/>
    </row>
    <row r="259" spans="1:64" ht="20.25" customHeight="1" thickBot="1" x14ac:dyDescent="0.3">
      <c r="A259" s="143" t="s">
        <v>257</v>
      </c>
      <c r="B259" s="201" t="s">
        <v>226</v>
      </c>
      <c r="C259" s="119" t="s">
        <v>223</v>
      </c>
      <c r="D259" s="184">
        <v>664</v>
      </c>
      <c r="E259" s="170">
        <f t="shared" si="26"/>
        <v>863.2</v>
      </c>
      <c r="F259" s="96" t="s">
        <v>921</v>
      </c>
      <c r="G259" s="96"/>
      <c r="H259" s="46"/>
      <c r="I259" s="104"/>
      <c r="J259" s="104"/>
      <c r="K259" s="104"/>
      <c r="L259" s="104"/>
      <c r="M259" s="102"/>
      <c r="N259" s="9"/>
      <c r="O259" s="104"/>
      <c r="P259" s="104"/>
      <c r="Q259" s="104"/>
      <c r="R259" s="104"/>
      <c r="S259" s="5"/>
      <c r="T259" s="9"/>
      <c r="U259" s="104"/>
      <c r="V259" s="104"/>
      <c r="W259" s="104"/>
      <c r="X259" s="104"/>
      <c r="Y259" s="104"/>
      <c r="Z259" s="9"/>
      <c r="AA259" s="104"/>
      <c r="AB259" s="104"/>
      <c r="AC259" s="104"/>
      <c r="AD259" s="104"/>
      <c r="AF259" s="9"/>
      <c r="AG259" s="104"/>
      <c r="AH259" s="104"/>
      <c r="AI259" s="104"/>
      <c r="AJ259" s="104"/>
      <c r="AL259" s="9"/>
      <c r="AM259" s="104"/>
      <c r="AN259" s="104"/>
      <c r="AO259" s="104"/>
      <c r="AP259" s="104"/>
      <c r="AZ259" s="96"/>
      <c r="BA259" s="96"/>
      <c r="BB259" s="96"/>
      <c r="BC259" s="96"/>
      <c r="BD259" s="139"/>
      <c r="BE259" s="9"/>
      <c r="BF259" s="104"/>
      <c r="BG259" s="104"/>
      <c r="BH259" s="104"/>
      <c r="BI259" s="104"/>
      <c r="BJ259" s="104"/>
      <c r="BK259" s="105"/>
      <c r="BL259" s="9"/>
    </row>
    <row r="260" spans="1:64" ht="20.25" customHeight="1" thickBot="1" x14ac:dyDescent="0.25">
      <c r="A260" s="10" t="s">
        <v>774</v>
      </c>
      <c r="B260" s="11"/>
      <c r="C260" s="11"/>
      <c r="D260" s="11"/>
      <c r="E260" s="12"/>
      <c r="F260" s="96"/>
      <c r="G260" s="96"/>
      <c r="H260" s="9"/>
      <c r="I260" s="104"/>
      <c r="J260" s="104"/>
      <c r="K260" s="104"/>
      <c r="L260" s="104"/>
      <c r="M260" s="102"/>
      <c r="N260" s="9"/>
      <c r="O260" s="104"/>
      <c r="P260" s="104"/>
      <c r="Q260" s="104"/>
      <c r="R260" s="104"/>
      <c r="S260" s="5"/>
      <c r="T260" s="9"/>
      <c r="U260" s="104"/>
      <c r="V260" s="104"/>
      <c r="W260" s="104"/>
      <c r="X260" s="104"/>
      <c r="Y260" s="104"/>
      <c r="Z260" s="9"/>
      <c r="AA260" s="104"/>
      <c r="AB260" s="104"/>
      <c r="AC260" s="104"/>
      <c r="AD260" s="104"/>
      <c r="AF260" s="9"/>
      <c r="AG260" s="104"/>
      <c r="AH260" s="104"/>
      <c r="AI260" s="104"/>
      <c r="AJ260" s="104"/>
      <c r="AL260" s="9"/>
      <c r="AM260" s="104"/>
      <c r="AN260" s="104"/>
      <c r="AO260" s="104"/>
      <c r="AP260" s="104"/>
      <c r="BE260" s="9"/>
      <c r="BF260" s="104"/>
      <c r="BG260" s="104"/>
      <c r="BH260" s="104"/>
      <c r="BI260" s="104"/>
      <c r="BJ260" s="104"/>
      <c r="BK260" s="105"/>
      <c r="BL260" s="9"/>
    </row>
    <row r="261" spans="1:64" ht="20.25" customHeight="1" x14ac:dyDescent="0.2">
      <c r="A261" s="91" t="s">
        <v>426</v>
      </c>
      <c r="B261" s="92" t="s">
        <v>4</v>
      </c>
      <c r="C261" s="93" t="s">
        <v>7</v>
      </c>
      <c r="D261" s="94">
        <f>L261*K261+R261*Q261+X261*W261+AD261*AC261+AJ261*AI261+AP261*AO261</f>
        <v>12947</v>
      </c>
      <c r="E261" s="95">
        <f t="shared" ref="E261:E317" si="27">D261*$E$2</f>
        <v>16831.100000000002</v>
      </c>
      <c r="F261" s="96" t="s">
        <v>1258</v>
      </c>
      <c r="G261" s="96"/>
      <c r="H261" s="97" t="s">
        <v>202</v>
      </c>
      <c r="I261" s="98" t="s">
        <v>175</v>
      </c>
      <c r="J261" s="99" t="s">
        <v>179</v>
      </c>
      <c r="K261" s="100">
        <v>1</v>
      </c>
      <c r="L261" s="101">
        <f>$D$210</f>
        <v>2086</v>
      </c>
      <c r="M261" s="102"/>
      <c r="N261" s="97" t="str">
        <f>$A$373</f>
        <v>БОО.ОСЗ-72К</v>
      </c>
      <c r="O261" s="103" t="str">
        <f>$B$373</f>
        <v>Комплект опор стола О-образных завершающих 720мм (2шт.)</v>
      </c>
      <c r="P261" s="99" t="str">
        <f>$C$373</f>
        <v>720*60*718</v>
      </c>
      <c r="Q261" s="100">
        <v>1</v>
      </c>
      <c r="R261" s="101">
        <f>$D$373</f>
        <v>7746</v>
      </c>
      <c r="S261" s="5"/>
      <c r="T261" s="22" t="s">
        <v>752</v>
      </c>
      <c r="U261" s="100" t="s">
        <v>119</v>
      </c>
      <c r="V261" s="100" t="s">
        <v>85</v>
      </c>
      <c r="W261" s="100">
        <v>1</v>
      </c>
      <c r="X261" s="101">
        <f>D$190</f>
        <v>3115</v>
      </c>
      <c r="Y261" s="104"/>
      <c r="Z261" s="9"/>
      <c r="AA261" s="104"/>
      <c r="AB261" s="104"/>
      <c r="AC261" s="104"/>
      <c r="AD261" s="104"/>
      <c r="AE261" s="9"/>
      <c r="AF261" s="9"/>
      <c r="AG261" s="104"/>
      <c r="AH261" s="104"/>
      <c r="AI261" s="104"/>
      <c r="AJ261" s="104"/>
      <c r="AK261" s="9"/>
      <c r="AL261" s="9"/>
      <c r="AM261" s="104"/>
      <c r="AN261" s="104"/>
      <c r="AO261" s="104"/>
      <c r="AP261" s="104"/>
      <c r="AZ261" s="202"/>
      <c r="BF261" s="88"/>
      <c r="BG261" s="88"/>
      <c r="BH261" s="88"/>
      <c r="BI261" s="88"/>
      <c r="BJ261" s="88"/>
      <c r="BK261" s="89"/>
    </row>
    <row r="262" spans="1:64" ht="20.25" customHeight="1" x14ac:dyDescent="0.2">
      <c r="A262" s="106" t="s">
        <v>427</v>
      </c>
      <c r="B262" s="107" t="s">
        <v>4</v>
      </c>
      <c r="C262" s="108" t="s">
        <v>8</v>
      </c>
      <c r="D262" s="109">
        <f t="shared" ref="D262:D320" si="28">L262*K262+R262*Q262+X262*W262+AD262*AC262+AJ262*AI262+AP262*AO262</f>
        <v>13473</v>
      </c>
      <c r="E262" s="110">
        <f t="shared" si="27"/>
        <v>17514.900000000001</v>
      </c>
      <c r="F262" s="96" t="s">
        <v>1259</v>
      </c>
      <c r="G262" s="96"/>
      <c r="H262" s="27" t="s">
        <v>203</v>
      </c>
      <c r="I262" s="2" t="s">
        <v>175</v>
      </c>
      <c r="J262" s="2" t="s">
        <v>180</v>
      </c>
      <c r="K262" s="2">
        <v>1</v>
      </c>
      <c r="L262" s="111">
        <f>$D$211</f>
        <v>2302</v>
      </c>
      <c r="M262" s="102"/>
      <c r="N262" s="27" t="str">
        <f t="shared" ref="N262:N269" si="29">$A$373</f>
        <v>БОО.ОСЗ-72К</v>
      </c>
      <c r="O262" s="2" t="str">
        <f t="shared" ref="O262:O269" si="30">$B$373</f>
        <v>Комплект опор стола О-образных завершающих 720мм (2шт.)</v>
      </c>
      <c r="P262" s="2" t="str">
        <f t="shared" ref="P262:P269" si="31">$C$373</f>
        <v>720*60*718</v>
      </c>
      <c r="Q262" s="2">
        <v>1</v>
      </c>
      <c r="R262" s="111">
        <f t="shared" ref="R262:R269" si="32">$D$373</f>
        <v>7746</v>
      </c>
      <c r="S262" s="5"/>
      <c r="T262" s="27" t="s">
        <v>739</v>
      </c>
      <c r="U262" s="2" t="s">
        <v>120</v>
      </c>
      <c r="V262" s="2" t="s">
        <v>86</v>
      </c>
      <c r="W262" s="2">
        <v>1</v>
      </c>
      <c r="X262" s="111">
        <f>D$191</f>
        <v>3425</v>
      </c>
      <c r="Y262" s="104"/>
      <c r="Z262" s="9"/>
      <c r="AA262" s="104"/>
      <c r="AB262" s="104"/>
      <c r="AC262" s="104"/>
      <c r="AD262" s="104"/>
      <c r="AE262" s="9"/>
      <c r="AF262" s="9"/>
      <c r="AG262" s="104"/>
      <c r="AH262" s="104"/>
      <c r="AI262" s="104"/>
      <c r="AJ262" s="104"/>
      <c r="AK262" s="9"/>
      <c r="AL262" s="9"/>
      <c r="AM262" s="104"/>
      <c r="AN262" s="104"/>
      <c r="AO262" s="104"/>
      <c r="AP262" s="104"/>
      <c r="AZ262" s="202"/>
      <c r="BF262" s="88"/>
      <c r="BG262" s="88"/>
      <c r="BH262" s="88"/>
      <c r="BI262" s="88"/>
      <c r="BJ262" s="88"/>
      <c r="BK262" s="89"/>
    </row>
    <row r="263" spans="1:64" ht="20.25" customHeight="1" x14ac:dyDescent="0.2">
      <c r="A263" s="106" t="s">
        <v>428</v>
      </c>
      <c r="B263" s="107" t="s">
        <v>4</v>
      </c>
      <c r="C263" s="108" t="s">
        <v>9</v>
      </c>
      <c r="D263" s="109">
        <f t="shared" si="28"/>
        <v>13891</v>
      </c>
      <c r="E263" s="110">
        <f t="shared" si="27"/>
        <v>18058.3</v>
      </c>
      <c r="F263" s="96" t="s">
        <v>1247</v>
      </c>
      <c r="G263" s="96"/>
      <c r="H263" s="27" t="s">
        <v>204</v>
      </c>
      <c r="I263" s="2" t="s">
        <v>175</v>
      </c>
      <c r="J263" s="2" t="s">
        <v>181</v>
      </c>
      <c r="K263" s="2">
        <v>1</v>
      </c>
      <c r="L263" s="111">
        <f>$D$212</f>
        <v>2410</v>
      </c>
      <c r="M263" s="102"/>
      <c r="N263" s="27" t="str">
        <f t="shared" si="29"/>
        <v>БОО.ОСЗ-72К</v>
      </c>
      <c r="O263" s="2" t="str">
        <f t="shared" si="30"/>
        <v>Комплект опор стола О-образных завершающих 720мм (2шт.)</v>
      </c>
      <c r="P263" s="2" t="str">
        <f t="shared" si="31"/>
        <v>720*60*718</v>
      </c>
      <c r="Q263" s="2">
        <v>1</v>
      </c>
      <c r="R263" s="111">
        <f t="shared" si="32"/>
        <v>7746</v>
      </c>
      <c r="S263" s="5"/>
      <c r="T263" s="27" t="s">
        <v>753</v>
      </c>
      <c r="U263" s="2" t="s">
        <v>121</v>
      </c>
      <c r="V263" s="2" t="s">
        <v>87</v>
      </c>
      <c r="W263" s="2">
        <v>1</v>
      </c>
      <c r="X263" s="111">
        <f>D$192</f>
        <v>3735</v>
      </c>
      <c r="Y263" s="104"/>
      <c r="Z263" s="9"/>
      <c r="AA263" s="104"/>
      <c r="AB263" s="104"/>
      <c r="AC263" s="104"/>
      <c r="AD263" s="104"/>
      <c r="AE263" s="9"/>
      <c r="AF263" s="9"/>
      <c r="AG263" s="104"/>
      <c r="AH263" s="104"/>
      <c r="AI263" s="104"/>
      <c r="AJ263" s="104"/>
      <c r="AK263" s="9"/>
      <c r="AL263" s="9"/>
      <c r="AM263" s="104"/>
      <c r="AN263" s="104"/>
      <c r="AO263" s="104"/>
      <c r="AP263" s="104"/>
      <c r="AZ263" s="202"/>
      <c r="BF263" s="88"/>
      <c r="BG263" s="88"/>
      <c r="BH263" s="88"/>
      <c r="BI263" s="88"/>
      <c r="BJ263" s="88"/>
      <c r="BK263" s="89"/>
    </row>
    <row r="264" spans="1:64" ht="20.25" customHeight="1" x14ac:dyDescent="0.2">
      <c r="A264" s="106" t="s">
        <v>429</v>
      </c>
      <c r="B264" s="107" t="s">
        <v>4</v>
      </c>
      <c r="C264" s="108" t="s">
        <v>10</v>
      </c>
      <c r="D264" s="109">
        <f t="shared" si="28"/>
        <v>14000</v>
      </c>
      <c r="E264" s="110">
        <f t="shared" si="27"/>
        <v>18200</v>
      </c>
      <c r="F264" s="96" t="s">
        <v>1248</v>
      </c>
      <c r="G264" s="96"/>
      <c r="H264" s="27" t="s">
        <v>205</v>
      </c>
      <c r="I264" s="2" t="s">
        <v>175</v>
      </c>
      <c r="J264" s="2" t="s">
        <v>182</v>
      </c>
      <c r="K264" s="2">
        <v>1</v>
      </c>
      <c r="L264" s="111">
        <f>$D$213</f>
        <v>2519</v>
      </c>
      <c r="M264" s="102"/>
      <c r="N264" s="27" t="str">
        <f t="shared" si="29"/>
        <v>БОО.ОСЗ-72К</v>
      </c>
      <c r="O264" s="2" t="str">
        <f t="shared" si="30"/>
        <v>Комплект опор стола О-образных завершающих 720мм (2шт.)</v>
      </c>
      <c r="P264" s="2" t="str">
        <f t="shared" si="31"/>
        <v>720*60*718</v>
      </c>
      <c r="Q264" s="2">
        <v>1</v>
      </c>
      <c r="R264" s="111">
        <f t="shared" si="32"/>
        <v>7746</v>
      </c>
      <c r="S264" s="5"/>
      <c r="T264" s="27" t="s">
        <v>701</v>
      </c>
      <c r="U264" s="2" t="s">
        <v>122</v>
      </c>
      <c r="V264" s="2" t="s">
        <v>88</v>
      </c>
      <c r="W264" s="2">
        <v>1</v>
      </c>
      <c r="X264" s="111">
        <f>D$193</f>
        <v>3735</v>
      </c>
      <c r="Y264" s="104"/>
      <c r="Z264" s="9"/>
      <c r="AA264" s="104"/>
      <c r="AB264" s="104"/>
      <c r="AC264" s="104"/>
      <c r="AD264" s="104"/>
      <c r="AE264" s="9"/>
      <c r="AF264" s="9"/>
      <c r="AG264" s="104"/>
      <c r="AH264" s="104"/>
      <c r="AI264" s="104"/>
      <c r="AJ264" s="104"/>
      <c r="AK264" s="9"/>
      <c r="AL264" s="9"/>
      <c r="AM264" s="104"/>
      <c r="AN264" s="104"/>
      <c r="AO264" s="104"/>
      <c r="AP264" s="104"/>
      <c r="AZ264" s="202"/>
      <c r="BF264" s="88"/>
      <c r="BG264" s="88"/>
      <c r="BH264" s="88"/>
      <c r="BI264" s="88"/>
      <c r="BJ264" s="88"/>
      <c r="BK264" s="89"/>
    </row>
    <row r="265" spans="1:64" ht="20.25" customHeight="1" thickBot="1" x14ac:dyDescent="0.25">
      <c r="A265" s="112" t="s">
        <v>430</v>
      </c>
      <c r="B265" s="113" t="s">
        <v>4</v>
      </c>
      <c r="C265" s="114" t="s">
        <v>11</v>
      </c>
      <c r="D265" s="115">
        <f t="shared" si="28"/>
        <v>14531</v>
      </c>
      <c r="E265" s="116">
        <f t="shared" si="27"/>
        <v>18890.3</v>
      </c>
      <c r="F265" s="96" t="s">
        <v>1260</v>
      </c>
      <c r="G265" s="96"/>
      <c r="H265" s="32" t="s">
        <v>206</v>
      </c>
      <c r="I265" s="117" t="s">
        <v>175</v>
      </c>
      <c r="J265" s="117" t="s">
        <v>183</v>
      </c>
      <c r="K265" s="117">
        <v>1</v>
      </c>
      <c r="L265" s="118">
        <f>$D$214</f>
        <v>2741</v>
      </c>
      <c r="M265" s="102"/>
      <c r="N265" s="34" t="str">
        <f t="shared" si="29"/>
        <v>БОО.ОСЗ-72К</v>
      </c>
      <c r="O265" s="119" t="str">
        <f t="shared" si="30"/>
        <v>Комплект опор стола О-образных завершающих 720мм (2шт.)</v>
      </c>
      <c r="P265" s="119" t="str">
        <f t="shared" si="31"/>
        <v>720*60*718</v>
      </c>
      <c r="Q265" s="119">
        <v>1</v>
      </c>
      <c r="R265" s="120">
        <f t="shared" si="32"/>
        <v>7746</v>
      </c>
      <c r="S265" s="5"/>
      <c r="T265" s="34" t="s">
        <v>702</v>
      </c>
      <c r="U265" s="119" t="s">
        <v>123</v>
      </c>
      <c r="V265" s="119" t="s">
        <v>89</v>
      </c>
      <c r="W265" s="119">
        <v>1</v>
      </c>
      <c r="X265" s="120">
        <f>D$194</f>
        <v>4044</v>
      </c>
      <c r="Y265" s="104"/>
      <c r="Z265" s="9"/>
      <c r="AA265" s="104"/>
      <c r="AB265" s="104"/>
      <c r="AC265" s="104"/>
      <c r="AD265" s="104"/>
      <c r="AE265" s="9"/>
      <c r="AF265" s="9"/>
      <c r="AG265" s="104"/>
      <c r="AH265" s="104"/>
      <c r="AI265" s="104"/>
      <c r="AJ265" s="104"/>
      <c r="AK265" s="9"/>
      <c r="AL265" s="9"/>
      <c r="AM265" s="104"/>
      <c r="AN265" s="104"/>
      <c r="AO265" s="104"/>
      <c r="AP265" s="104"/>
      <c r="AZ265" s="202"/>
      <c r="BF265" s="88"/>
      <c r="BG265" s="88"/>
      <c r="BH265" s="88"/>
      <c r="BI265" s="88"/>
      <c r="BJ265" s="88"/>
      <c r="BK265" s="89"/>
    </row>
    <row r="266" spans="1:64" ht="20.25" customHeight="1" thickBot="1" x14ac:dyDescent="0.25">
      <c r="A266" s="91" t="s">
        <v>1261</v>
      </c>
      <c r="B266" s="92" t="s">
        <v>5</v>
      </c>
      <c r="C266" s="93" t="s">
        <v>13</v>
      </c>
      <c r="D266" s="94">
        <f t="shared" si="28"/>
        <v>14753</v>
      </c>
      <c r="E266" s="95">
        <f t="shared" si="27"/>
        <v>19178.900000000001</v>
      </c>
      <c r="F266" s="96" t="s">
        <v>1262</v>
      </c>
      <c r="G266" s="96"/>
      <c r="H266" s="22" t="s">
        <v>207</v>
      </c>
      <c r="I266" s="100" t="s">
        <v>174</v>
      </c>
      <c r="J266" s="100" t="s">
        <v>178</v>
      </c>
      <c r="K266" s="100">
        <v>1</v>
      </c>
      <c r="L266" s="101">
        <f>$D$215</f>
        <v>3272</v>
      </c>
      <c r="M266" s="102"/>
      <c r="N266" s="22" t="str">
        <f t="shared" si="29"/>
        <v>БОО.ОСЗ-72К</v>
      </c>
      <c r="O266" s="100" t="str">
        <f t="shared" si="30"/>
        <v>Комплект опор стола О-образных завершающих 720мм (2шт.)</v>
      </c>
      <c r="P266" s="100" t="str">
        <f t="shared" si="31"/>
        <v>720*60*718</v>
      </c>
      <c r="Q266" s="100">
        <v>1</v>
      </c>
      <c r="R266" s="101">
        <f t="shared" si="32"/>
        <v>7746</v>
      </c>
      <c r="S266" s="5"/>
      <c r="T266" s="22" t="s">
        <v>701</v>
      </c>
      <c r="U266" s="100" t="s">
        <v>122</v>
      </c>
      <c r="V266" s="100" t="s">
        <v>88</v>
      </c>
      <c r="W266" s="100">
        <v>1</v>
      </c>
      <c r="X266" s="101">
        <f>D$193</f>
        <v>3735</v>
      </c>
      <c r="Y266" s="104"/>
      <c r="Z266" s="9"/>
      <c r="AA266" s="104"/>
      <c r="AB266" s="104"/>
      <c r="AC266" s="104"/>
      <c r="AD266" s="104"/>
      <c r="AE266" s="9"/>
      <c r="AF266" s="9"/>
      <c r="AG266" s="104"/>
      <c r="AH266" s="104"/>
      <c r="AI266" s="104"/>
      <c r="AJ266" s="104"/>
      <c r="AK266" s="9"/>
      <c r="AL266" s="9"/>
      <c r="AM266" s="104"/>
      <c r="AN266" s="104"/>
      <c r="AO266" s="104"/>
      <c r="AP266" s="104"/>
      <c r="AZ266" s="202"/>
      <c r="BA266" s="73"/>
      <c r="BF266" s="88"/>
      <c r="BG266" s="88"/>
      <c r="BH266" s="88"/>
      <c r="BI266" s="88"/>
      <c r="BJ266" s="88"/>
      <c r="BK266" s="89"/>
    </row>
    <row r="267" spans="1:64" ht="20.25" customHeight="1" x14ac:dyDescent="0.2">
      <c r="A267" s="91" t="s">
        <v>1263</v>
      </c>
      <c r="B267" s="107" t="s">
        <v>6</v>
      </c>
      <c r="C267" s="108" t="s">
        <v>13</v>
      </c>
      <c r="D267" s="109">
        <f t="shared" si="28"/>
        <v>14753</v>
      </c>
      <c r="E267" s="110">
        <f t="shared" si="27"/>
        <v>19178.900000000001</v>
      </c>
      <c r="F267" s="96" t="s">
        <v>1264</v>
      </c>
      <c r="G267" s="96"/>
      <c r="H267" s="27" t="s">
        <v>208</v>
      </c>
      <c r="I267" s="2" t="s">
        <v>176</v>
      </c>
      <c r="J267" s="2" t="s">
        <v>178</v>
      </c>
      <c r="K267" s="2">
        <v>1</v>
      </c>
      <c r="L267" s="111">
        <f>$D$216</f>
        <v>3272</v>
      </c>
      <c r="M267" s="102"/>
      <c r="N267" s="27" t="str">
        <f t="shared" si="29"/>
        <v>БОО.ОСЗ-72К</v>
      </c>
      <c r="O267" s="2" t="str">
        <f t="shared" si="30"/>
        <v>Комплект опор стола О-образных завершающих 720мм (2шт.)</v>
      </c>
      <c r="P267" s="2" t="str">
        <f t="shared" si="31"/>
        <v>720*60*718</v>
      </c>
      <c r="Q267" s="2">
        <v>1</v>
      </c>
      <c r="R267" s="111">
        <f t="shared" si="32"/>
        <v>7746</v>
      </c>
      <c r="S267" s="5"/>
      <c r="T267" s="27" t="s">
        <v>701</v>
      </c>
      <c r="U267" s="2" t="s">
        <v>122</v>
      </c>
      <c r="V267" s="2" t="s">
        <v>88</v>
      </c>
      <c r="W267" s="2">
        <v>1</v>
      </c>
      <c r="X267" s="111">
        <f>D$193</f>
        <v>3735</v>
      </c>
      <c r="Y267" s="104"/>
      <c r="Z267" s="9"/>
      <c r="AA267" s="104"/>
      <c r="AB267" s="104"/>
      <c r="AC267" s="104"/>
      <c r="AD267" s="104"/>
      <c r="AE267" s="9"/>
      <c r="AF267" s="9"/>
      <c r="AG267" s="104"/>
      <c r="AH267" s="104"/>
      <c r="AI267" s="104"/>
      <c r="AJ267" s="104"/>
      <c r="AK267" s="9"/>
      <c r="AL267" s="9"/>
      <c r="AM267" s="104"/>
      <c r="AN267" s="104"/>
      <c r="AO267" s="104"/>
      <c r="AP267" s="104"/>
      <c r="AZ267" s="202"/>
      <c r="BA267" s="73"/>
      <c r="BF267" s="88"/>
      <c r="BG267" s="88"/>
      <c r="BH267" s="88"/>
      <c r="BI267" s="88"/>
      <c r="BJ267" s="88"/>
      <c r="BK267" s="89"/>
    </row>
    <row r="268" spans="1:64" ht="20.25" customHeight="1" x14ac:dyDescent="0.2">
      <c r="A268" s="106" t="s">
        <v>1265</v>
      </c>
      <c r="B268" s="107" t="s">
        <v>5</v>
      </c>
      <c r="C268" s="108" t="s">
        <v>12</v>
      </c>
      <c r="D268" s="109">
        <f t="shared" si="28"/>
        <v>14353</v>
      </c>
      <c r="E268" s="110">
        <f t="shared" si="27"/>
        <v>18658.900000000001</v>
      </c>
      <c r="F268" s="96" t="s">
        <v>1266</v>
      </c>
      <c r="G268" s="96"/>
      <c r="H268" s="27" t="s">
        <v>209</v>
      </c>
      <c r="I268" s="2" t="s">
        <v>174</v>
      </c>
      <c r="J268" s="2" t="s">
        <v>184</v>
      </c>
      <c r="K268" s="2">
        <v>1</v>
      </c>
      <c r="L268" s="111">
        <f>$D$217</f>
        <v>2872</v>
      </c>
      <c r="M268" s="102"/>
      <c r="N268" s="27" t="str">
        <f t="shared" si="29"/>
        <v>БОО.ОСЗ-72К</v>
      </c>
      <c r="O268" s="2" t="str">
        <f t="shared" si="30"/>
        <v>Комплект опор стола О-образных завершающих 720мм (2шт.)</v>
      </c>
      <c r="P268" s="2" t="str">
        <f t="shared" si="31"/>
        <v>720*60*718</v>
      </c>
      <c r="Q268" s="2">
        <v>1</v>
      </c>
      <c r="R268" s="111">
        <f t="shared" si="32"/>
        <v>7746</v>
      </c>
      <c r="S268" s="5"/>
      <c r="T268" s="27" t="s">
        <v>753</v>
      </c>
      <c r="U268" s="2" t="s">
        <v>121</v>
      </c>
      <c r="V268" s="2" t="s">
        <v>87</v>
      </c>
      <c r="W268" s="2">
        <v>1</v>
      </c>
      <c r="X268" s="111">
        <f>D$193</f>
        <v>3735</v>
      </c>
      <c r="Y268" s="104"/>
      <c r="Z268" s="9"/>
      <c r="AA268" s="104"/>
      <c r="AB268" s="104"/>
      <c r="AC268" s="104"/>
      <c r="AD268" s="104"/>
      <c r="AE268" s="9"/>
      <c r="AF268" s="9"/>
      <c r="AG268" s="104"/>
      <c r="AH268" s="104"/>
      <c r="AI268" s="104"/>
      <c r="AJ268" s="104"/>
      <c r="AK268" s="9"/>
      <c r="AL268" s="9"/>
      <c r="AM268" s="104"/>
      <c r="AN268" s="104"/>
      <c r="AO268" s="104"/>
      <c r="AP268" s="104"/>
      <c r="AZ268" s="202"/>
      <c r="BF268" s="88"/>
      <c r="BG268" s="88"/>
      <c r="BH268" s="88"/>
      <c r="BI268" s="88"/>
      <c r="BJ268" s="88"/>
      <c r="BK268" s="89"/>
    </row>
    <row r="269" spans="1:64" ht="20.25" customHeight="1" thickBot="1" x14ac:dyDescent="0.25">
      <c r="A269" s="106" t="s">
        <v>1267</v>
      </c>
      <c r="B269" s="113" t="s">
        <v>6</v>
      </c>
      <c r="C269" s="114" t="s">
        <v>12</v>
      </c>
      <c r="D269" s="115">
        <f t="shared" si="28"/>
        <v>14353</v>
      </c>
      <c r="E269" s="116">
        <f t="shared" si="27"/>
        <v>18658.900000000001</v>
      </c>
      <c r="F269" s="96" t="s">
        <v>1268</v>
      </c>
      <c r="G269" s="96"/>
      <c r="H269" s="32" t="s">
        <v>210</v>
      </c>
      <c r="I269" s="117" t="s">
        <v>176</v>
      </c>
      <c r="J269" s="117" t="s">
        <v>184</v>
      </c>
      <c r="K269" s="117">
        <v>1</v>
      </c>
      <c r="L269" s="118">
        <f>$D$218</f>
        <v>2872</v>
      </c>
      <c r="M269" s="102"/>
      <c r="N269" s="32" t="str">
        <f t="shared" si="29"/>
        <v>БОО.ОСЗ-72К</v>
      </c>
      <c r="O269" s="117" t="str">
        <f t="shared" si="30"/>
        <v>Комплект опор стола О-образных завершающих 720мм (2шт.)</v>
      </c>
      <c r="P269" s="117" t="str">
        <f t="shared" si="31"/>
        <v>720*60*718</v>
      </c>
      <c r="Q269" s="117">
        <v>1</v>
      </c>
      <c r="R269" s="118">
        <f t="shared" si="32"/>
        <v>7746</v>
      </c>
      <c r="S269" s="5"/>
      <c r="T269" s="32" t="s">
        <v>753</v>
      </c>
      <c r="U269" s="117" t="s">
        <v>121</v>
      </c>
      <c r="V269" s="117" t="s">
        <v>87</v>
      </c>
      <c r="W269" s="117">
        <v>1</v>
      </c>
      <c r="X269" s="118">
        <f>D$193</f>
        <v>3735</v>
      </c>
      <c r="Y269" s="104"/>
      <c r="Z269" s="9"/>
      <c r="AA269" s="104"/>
      <c r="AB269" s="104"/>
      <c r="AC269" s="104"/>
      <c r="AD269" s="104"/>
      <c r="AE269" s="9"/>
      <c r="AF269" s="9"/>
      <c r="AG269" s="104"/>
      <c r="AH269" s="104"/>
      <c r="AI269" s="104"/>
      <c r="AJ269" s="104"/>
      <c r="AK269" s="9"/>
      <c r="AL269" s="9"/>
      <c r="AM269" s="104"/>
      <c r="AN269" s="104"/>
      <c r="AO269" s="104"/>
      <c r="AP269" s="104"/>
      <c r="AZ269" s="202"/>
      <c r="BF269" s="88"/>
      <c r="BG269" s="88"/>
      <c r="BH269" s="88"/>
      <c r="BI269" s="88"/>
      <c r="BJ269" s="88"/>
      <c r="BK269" s="89"/>
    </row>
    <row r="270" spans="1:64" ht="20.25" customHeight="1" thickBot="1" x14ac:dyDescent="0.25">
      <c r="A270" s="122" t="s">
        <v>1269</v>
      </c>
      <c r="B270" s="92" t="s">
        <v>5</v>
      </c>
      <c r="C270" s="123" t="s">
        <v>15</v>
      </c>
      <c r="D270" s="94">
        <f t="shared" si="28"/>
        <v>18752</v>
      </c>
      <c r="E270" s="95">
        <f t="shared" si="27"/>
        <v>24377.600000000002</v>
      </c>
      <c r="F270" s="96" t="s">
        <v>1270</v>
      </c>
      <c r="G270" s="96"/>
      <c r="H270" s="38" t="s">
        <v>211</v>
      </c>
      <c r="I270" s="124" t="s">
        <v>174</v>
      </c>
      <c r="J270" s="124" t="s">
        <v>185</v>
      </c>
      <c r="K270" s="124">
        <v>1</v>
      </c>
      <c r="L270" s="125">
        <f>$D$219</f>
        <v>3239</v>
      </c>
      <c r="M270" s="102"/>
      <c r="N270" s="38" t="str">
        <f>$A$372</f>
        <v>БОО.ОСЗ-60К</v>
      </c>
      <c r="O270" s="124" t="str">
        <f>$B$372</f>
        <v>Комплект опор стола О-образных завершающих 600мм (2шт.)</v>
      </c>
      <c r="P270" s="124" t="str">
        <f>$C$372</f>
        <v>600*60*718</v>
      </c>
      <c r="Q270" s="124">
        <v>1</v>
      </c>
      <c r="R270" s="125">
        <f>$D$372</f>
        <v>6459</v>
      </c>
      <c r="S270" s="5"/>
      <c r="T270" s="38" t="s">
        <v>810</v>
      </c>
      <c r="U270" s="124" t="s">
        <v>201</v>
      </c>
      <c r="V270" s="124" t="s">
        <v>76</v>
      </c>
      <c r="W270" s="124">
        <v>1</v>
      </c>
      <c r="X270" s="125">
        <f>D384</f>
        <v>3445</v>
      </c>
      <c r="Y270" s="104"/>
      <c r="Z270" s="22" t="s">
        <v>753</v>
      </c>
      <c r="AA270" s="100" t="s">
        <v>121</v>
      </c>
      <c r="AB270" s="100" t="s">
        <v>87</v>
      </c>
      <c r="AC270" s="100">
        <v>1</v>
      </c>
      <c r="AD270" s="101">
        <f>D$192</f>
        <v>3735</v>
      </c>
      <c r="AF270" s="22" t="s">
        <v>754</v>
      </c>
      <c r="AG270" s="100" t="s">
        <v>124</v>
      </c>
      <c r="AH270" s="100" t="s">
        <v>90</v>
      </c>
      <c r="AI270" s="100">
        <v>1</v>
      </c>
      <c r="AJ270" s="101">
        <f>D$196</f>
        <v>1874</v>
      </c>
      <c r="AL270" s="9"/>
      <c r="AM270" s="104"/>
      <c r="AN270" s="104"/>
      <c r="AO270" s="104"/>
      <c r="AP270" s="104"/>
      <c r="AZ270" s="203"/>
      <c r="BF270" s="88"/>
      <c r="BG270" s="88"/>
      <c r="BH270" s="88"/>
      <c r="BI270" s="88"/>
      <c r="BJ270" s="88"/>
      <c r="BK270" s="89"/>
    </row>
    <row r="271" spans="1:64" ht="20.25" customHeight="1" x14ac:dyDescent="0.2">
      <c r="A271" s="122" t="s">
        <v>1271</v>
      </c>
      <c r="B271" s="107" t="s">
        <v>6</v>
      </c>
      <c r="C271" s="127" t="s">
        <v>15</v>
      </c>
      <c r="D271" s="109">
        <f t="shared" si="28"/>
        <v>18752</v>
      </c>
      <c r="E271" s="110">
        <f t="shared" si="27"/>
        <v>24377.600000000002</v>
      </c>
      <c r="F271" s="96" t="s">
        <v>1272</v>
      </c>
      <c r="G271" s="96"/>
      <c r="H271" s="27" t="s">
        <v>212</v>
      </c>
      <c r="I271" s="2" t="s">
        <v>176</v>
      </c>
      <c r="J271" s="2" t="s">
        <v>185</v>
      </c>
      <c r="K271" s="2">
        <v>1</v>
      </c>
      <c r="L271" s="111">
        <f>$D$220</f>
        <v>3239</v>
      </c>
      <c r="M271" s="102"/>
      <c r="N271" s="27" t="str">
        <f>$A$372</f>
        <v>БОО.ОСЗ-60К</v>
      </c>
      <c r="O271" s="2" t="str">
        <f>$B$372</f>
        <v>Комплект опор стола О-образных завершающих 600мм (2шт.)</v>
      </c>
      <c r="P271" s="2" t="str">
        <f>$C$372</f>
        <v>600*60*718</v>
      </c>
      <c r="Q271" s="2">
        <v>1</v>
      </c>
      <c r="R271" s="111">
        <f>$D$372</f>
        <v>6459</v>
      </c>
      <c r="S271" s="5"/>
      <c r="T271" s="27" t="s">
        <v>810</v>
      </c>
      <c r="U271" s="2" t="s">
        <v>201</v>
      </c>
      <c r="V271" s="2" t="s">
        <v>76</v>
      </c>
      <c r="W271" s="2">
        <v>1</v>
      </c>
      <c r="X271" s="111">
        <f>D384</f>
        <v>3445</v>
      </c>
      <c r="Y271" s="104"/>
      <c r="Z271" s="27" t="s">
        <v>753</v>
      </c>
      <c r="AA271" s="2" t="s">
        <v>121</v>
      </c>
      <c r="AB271" s="2" t="s">
        <v>87</v>
      </c>
      <c r="AC271" s="2">
        <v>1</v>
      </c>
      <c r="AD271" s="111">
        <f>D$192</f>
        <v>3735</v>
      </c>
      <c r="AF271" s="27" t="s">
        <v>754</v>
      </c>
      <c r="AG271" s="2" t="s">
        <v>124</v>
      </c>
      <c r="AH271" s="2" t="s">
        <v>90</v>
      </c>
      <c r="AI271" s="2">
        <v>1</v>
      </c>
      <c r="AJ271" s="111">
        <f>D$196</f>
        <v>1874</v>
      </c>
      <c r="AL271" s="9"/>
      <c r="AM271" s="104"/>
      <c r="AN271" s="104"/>
      <c r="AO271" s="104"/>
      <c r="AP271" s="104"/>
      <c r="AZ271" s="203"/>
      <c r="BF271" s="88"/>
      <c r="BG271" s="88"/>
      <c r="BH271" s="88"/>
      <c r="BI271" s="88"/>
      <c r="BJ271" s="88"/>
      <c r="BK271" s="89"/>
    </row>
    <row r="272" spans="1:64" ht="20.25" customHeight="1" x14ac:dyDescent="0.2">
      <c r="A272" s="128" t="s">
        <v>1255</v>
      </c>
      <c r="B272" s="107" t="s">
        <v>5</v>
      </c>
      <c r="C272" s="127" t="s">
        <v>14</v>
      </c>
      <c r="D272" s="109">
        <f t="shared" si="28"/>
        <v>19446</v>
      </c>
      <c r="E272" s="110">
        <f t="shared" si="27"/>
        <v>25279.8</v>
      </c>
      <c r="F272" s="96" t="s">
        <v>1256</v>
      </c>
      <c r="G272" s="96"/>
      <c r="H272" s="27" t="s">
        <v>213</v>
      </c>
      <c r="I272" s="2" t="s">
        <v>174</v>
      </c>
      <c r="J272" s="2" t="s">
        <v>186</v>
      </c>
      <c r="K272" s="2">
        <v>1</v>
      </c>
      <c r="L272" s="111">
        <f>$D$221</f>
        <v>3933</v>
      </c>
      <c r="M272" s="102"/>
      <c r="N272" s="27" t="str">
        <f>$A$372</f>
        <v>БОО.ОСЗ-60К</v>
      </c>
      <c r="O272" s="2" t="str">
        <f>$B$372</f>
        <v>Комплект опор стола О-образных завершающих 600мм (2шт.)</v>
      </c>
      <c r="P272" s="2" t="str">
        <f>$C$372</f>
        <v>600*60*718</v>
      </c>
      <c r="Q272" s="2">
        <v>1</v>
      </c>
      <c r="R272" s="111">
        <f>$D$372</f>
        <v>6459</v>
      </c>
      <c r="S272" s="5"/>
      <c r="T272" s="27" t="s">
        <v>810</v>
      </c>
      <c r="U272" s="2" t="s">
        <v>201</v>
      </c>
      <c r="V272" s="2" t="s">
        <v>76</v>
      </c>
      <c r="W272" s="2">
        <v>1</v>
      </c>
      <c r="X272" s="111">
        <f>D384</f>
        <v>3445</v>
      </c>
      <c r="Y272" s="104"/>
      <c r="Z272" s="27" t="s">
        <v>701</v>
      </c>
      <c r="AA272" s="2" t="s">
        <v>122</v>
      </c>
      <c r="AB272" s="2" t="s">
        <v>88</v>
      </c>
      <c r="AC272" s="2">
        <v>1</v>
      </c>
      <c r="AD272" s="111">
        <f>D$193</f>
        <v>3735</v>
      </c>
      <c r="AF272" s="27" t="s">
        <v>754</v>
      </c>
      <c r="AG272" s="2" t="s">
        <v>124</v>
      </c>
      <c r="AH272" s="2" t="s">
        <v>90</v>
      </c>
      <c r="AI272" s="2">
        <v>1</v>
      </c>
      <c r="AJ272" s="111">
        <f>D$196</f>
        <v>1874</v>
      </c>
      <c r="AL272" s="9"/>
      <c r="AM272" s="104"/>
      <c r="AN272" s="104"/>
      <c r="AO272" s="104"/>
      <c r="AP272" s="104"/>
      <c r="AZ272" s="87"/>
      <c r="BF272" s="88"/>
      <c r="BG272" s="88"/>
      <c r="BH272" s="88"/>
      <c r="BI272" s="88"/>
      <c r="BJ272" s="88"/>
      <c r="BK272" s="89"/>
    </row>
    <row r="273" spans="1:63" ht="20.25" customHeight="1" thickBot="1" x14ac:dyDescent="0.25">
      <c r="A273" s="128" t="s">
        <v>1253</v>
      </c>
      <c r="B273" s="113" t="s">
        <v>6</v>
      </c>
      <c r="C273" s="129" t="s">
        <v>14</v>
      </c>
      <c r="D273" s="115">
        <f t="shared" si="28"/>
        <v>19446</v>
      </c>
      <c r="E273" s="116">
        <f t="shared" si="27"/>
        <v>25279.8</v>
      </c>
      <c r="F273" s="96" t="s">
        <v>1254</v>
      </c>
      <c r="G273" s="96"/>
      <c r="H273" s="34" t="s">
        <v>214</v>
      </c>
      <c r="I273" s="119" t="s">
        <v>176</v>
      </c>
      <c r="J273" s="119" t="s">
        <v>186</v>
      </c>
      <c r="K273" s="119">
        <v>1</v>
      </c>
      <c r="L273" s="120">
        <f>$D$222</f>
        <v>3933</v>
      </c>
      <c r="M273" s="102"/>
      <c r="N273" s="34" t="str">
        <f>$A$372</f>
        <v>БОО.ОСЗ-60К</v>
      </c>
      <c r="O273" s="119" t="str">
        <f>$B$372</f>
        <v>Комплект опор стола О-образных завершающих 600мм (2шт.)</v>
      </c>
      <c r="P273" s="119" t="str">
        <f>$C$372</f>
        <v>600*60*718</v>
      </c>
      <c r="Q273" s="119">
        <v>1</v>
      </c>
      <c r="R273" s="120">
        <f>$D$372</f>
        <v>6459</v>
      </c>
      <c r="S273" s="5"/>
      <c r="T273" s="34" t="s">
        <v>810</v>
      </c>
      <c r="U273" s="119" t="s">
        <v>201</v>
      </c>
      <c r="V273" s="119" t="s">
        <v>76</v>
      </c>
      <c r="W273" s="119">
        <v>1</v>
      </c>
      <c r="X273" s="120">
        <f>D384</f>
        <v>3445</v>
      </c>
      <c r="Y273" s="104"/>
      <c r="Z273" s="32" t="s">
        <v>701</v>
      </c>
      <c r="AA273" s="117" t="s">
        <v>122</v>
      </c>
      <c r="AB273" s="117" t="s">
        <v>88</v>
      </c>
      <c r="AC273" s="117">
        <v>1</v>
      </c>
      <c r="AD273" s="118">
        <f>D$193</f>
        <v>3735</v>
      </c>
      <c r="AF273" s="32" t="s">
        <v>754</v>
      </c>
      <c r="AG273" s="117" t="s">
        <v>124</v>
      </c>
      <c r="AH273" s="117" t="s">
        <v>90</v>
      </c>
      <c r="AI273" s="117">
        <v>1</v>
      </c>
      <c r="AJ273" s="118">
        <f>D$196</f>
        <v>1874</v>
      </c>
      <c r="AL273" s="9"/>
      <c r="AM273" s="104"/>
      <c r="AN273" s="104"/>
      <c r="AO273" s="104"/>
      <c r="AP273" s="104"/>
      <c r="AZ273" s="203"/>
      <c r="BF273" s="88"/>
      <c r="BG273" s="88"/>
      <c r="BH273" s="88"/>
      <c r="BI273" s="88"/>
      <c r="BJ273" s="88"/>
      <c r="BK273" s="89"/>
    </row>
    <row r="274" spans="1:63" ht="20.25" customHeight="1" x14ac:dyDescent="0.2">
      <c r="A274" s="122" t="s">
        <v>431</v>
      </c>
      <c r="B274" s="92" t="s">
        <v>17</v>
      </c>
      <c r="C274" s="123" t="s">
        <v>18</v>
      </c>
      <c r="D274" s="94">
        <f t="shared" si="28"/>
        <v>22521</v>
      </c>
      <c r="E274" s="95">
        <f t="shared" si="27"/>
        <v>29277.3</v>
      </c>
      <c r="F274" s="96" t="s">
        <v>1273</v>
      </c>
      <c r="G274" s="96"/>
      <c r="H274" s="22" t="s">
        <v>202</v>
      </c>
      <c r="I274" s="100" t="s">
        <v>175</v>
      </c>
      <c r="J274" s="100" t="s">
        <v>179</v>
      </c>
      <c r="K274" s="100">
        <v>2</v>
      </c>
      <c r="L274" s="101">
        <f>$D$210</f>
        <v>2086</v>
      </c>
      <c r="M274" s="102"/>
      <c r="N274" s="22" t="str">
        <f>$A$376</f>
        <v>БОО.ОСЗ-147К</v>
      </c>
      <c r="O274" s="100" t="str">
        <f>$B$376</f>
        <v>Комплект опор стола О-образных завершающих 1475мм (2шт.)</v>
      </c>
      <c r="P274" s="100" t="str">
        <f>$C$376</f>
        <v>1475*60*718</v>
      </c>
      <c r="Q274" s="100">
        <v>1</v>
      </c>
      <c r="R274" s="101">
        <f>$D$376</f>
        <v>12119</v>
      </c>
      <c r="S274" s="5"/>
      <c r="T274" s="22" t="s">
        <v>752</v>
      </c>
      <c r="U274" s="100" t="s">
        <v>119</v>
      </c>
      <c r="V274" s="100" t="s">
        <v>85</v>
      </c>
      <c r="W274" s="100">
        <v>2</v>
      </c>
      <c r="X274" s="101">
        <f>D$190</f>
        <v>3115</v>
      </c>
      <c r="Y274" s="104"/>
      <c r="Z274" s="9"/>
      <c r="AA274" s="104"/>
      <c r="AB274" s="104"/>
      <c r="AC274" s="104"/>
      <c r="AD274" s="104"/>
      <c r="AE274" s="9"/>
      <c r="AF274" s="9"/>
      <c r="AG274" s="104"/>
      <c r="AH274" s="104"/>
      <c r="AI274" s="104"/>
      <c r="AJ274" s="104"/>
      <c r="AK274" s="9"/>
      <c r="AL274" s="9"/>
      <c r="AM274" s="104"/>
      <c r="AN274" s="104"/>
      <c r="AO274" s="104"/>
      <c r="AP274" s="104"/>
      <c r="AZ274" s="203"/>
      <c r="BF274" s="88"/>
      <c r="BG274" s="88"/>
      <c r="BH274" s="88"/>
      <c r="BI274" s="88"/>
      <c r="BJ274" s="88"/>
      <c r="BK274" s="89"/>
    </row>
    <row r="275" spans="1:63" ht="20.25" customHeight="1" x14ac:dyDescent="0.2">
      <c r="A275" s="130" t="s">
        <v>432</v>
      </c>
      <c r="B275" s="107" t="s">
        <v>17</v>
      </c>
      <c r="C275" s="2" t="s">
        <v>19</v>
      </c>
      <c r="D275" s="109">
        <f t="shared" si="28"/>
        <v>23573</v>
      </c>
      <c r="E275" s="110">
        <f t="shared" si="27"/>
        <v>30644.9</v>
      </c>
      <c r="F275" s="96" t="s">
        <v>1274</v>
      </c>
      <c r="G275" s="96"/>
      <c r="H275" s="27" t="s">
        <v>203</v>
      </c>
      <c r="I275" s="2" t="s">
        <v>175</v>
      </c>
      <c r="J275" s="2" t="s">
        <v>180</v>
      </c>
      <c r="K275" s="2">
        <v>2</v>
      </c>
      <c r="L275" s="111">
        <f>D$211</f>
        <v>2302</v>
      </c>
      <c r="M275" s="102"/>
      <c r="N275" s="27" t="str">
        <f>$A$376</f>
        <v>БОО.ОСЗ-147К</v>
      </c>
      <c r="O275" s="2" t="str">
        <f>$B$376</f>
        <v>Комплект опор стола О-образных завершающих 1475мм (2шт.)</v>
      </c>
      <c r="P275" s="2" t="str">
        <f>$C$376</f>
        <v>1475*60*718</v>
      </c>
      <c r="Q275" s="2">
        <v>1</v>
      </c>
      <c r="R275" s="111">
        <f>$D$376</f>
        <v>12119</v>
      </c>
      <c r="S275" s="5"/>
      <c r="T275" s="27" t="s">
        <v>739</v>
      </c>
      <c r="U275" s="2" t="s">
        <v>120</v>
      </c>
      <c r="V275" s="2" t="s">
        <v>86</v>
      </c>
      <c r="W275" s="2">
        <v>2</v>
      </c>
      <c r="X275" s="111">
        <f>D$191</f>
        <v>3425</v>
      </c>
      <c r="Y275" s="104"/>
      <c r="Z275" s="9"/>
      <c r="AA275" s="104"/>
      <c r="AB275" s="104"/>
      <c r="AC275" s="104"/>
      <c r="AD275" s="104"/>
      <c r="AE275" s="9"/>
      <c r="AF275" s="9"/>
      <c r="AG275" s="104"/>
      <c r="AH275" s="104"/>
      <c r="AI275" s="104"/>
      <c r="AJ275" s="104"/>
      <c r="AK275" s="9"/>
      <c r="AL275" s="9"/>
      <c r="AM275" s="104"/>
      <c r="AN275" s="104"/>
      <c r="AO275" s="104"/>
      <c r="AP275" s="104"/>
      <c r="AZ275" s="203"/>
      <c r="BF275" s="88"/>
      <c r="BG275" s="88"/>
      <c r="BH275" s="88"/>
      <c r="BI275" s="88"/>
      <c r="BJ275" s="88"/>
      <c r="BK275" s="89"/>
    </row>
    <row r="276" spans="1:63" ht="20.25" customHeight="1" x14ac:dyDescent="0.2">
      <c r="A276" s="130" t="s">
        <v>433</v>
      </c>
      <c r="B276" s="107" t="s">
        <v>17</v>
      </c>
      <c r="C276" s="2" t="s">
        <v>20</v>
      </c>
      <c r="D276" s="109">
        <f t="shared" si="28"/>
        <v>24409</v>
      </c>
      <c r="E276" s="110">
        <f t="shared" si="27"/>
        <v>31731.7</v>
      </c>
      <c r="F276" s="96" t="s">
        <v>1249</v>
      </c>
      <c r="G276" s="96"/>
      <c r="H276" s="27" t="s">
        <v>204</v>
      </c>
      <c r="I276" s="2" t="s">
        <v>175</v>
      </c>
      <c r="J276" s="2" t="s">
        <v>181</v>
      </c>
      <c r="K276" s="2">
        <v>2</v>
      </c>
      <c r="L276" s="111">
        <f>D$212</f>
        <v>2410</v>
      </c>
      <c r="M276" s="102"/>
      <c r="N276" s="27" t="str">
        <f>$A$376</f>
        <v>БОО.ОСЗ-147К</v>
      </c>
      <c r="O276" s="2" t="str">
        <f>$B$376</f>
        <v>Комплект опор стола О-образных завершающих 1475мм (2шт.)</v>
      </c>
      <c r="P276" s="2" t="str">
        <f>$C$376</f>
        <v>1475*60*718</v>
      </c>
      <c r="Q276" s="2">
        <v>1</v>
      </c>
      <c r="R276" s="111">
        <f>$D$376</f>
        <v>12119</v>
      </c>
      <c r="S276" s="5"/>
      <c r="T276" s="27" t="s">
        <v>753</v>
      </c>
      <c r="U276" s="2" t="s">
        <v>121</v>
      </c>
      <c r="V276" s="2" t="s">
        <v>87</v>
      </c>
      <c r="W276" s="2">
        <v>2</v>
      </c>
      <c r="X276" s="111">
        <f>D$192</f>
        <v>3735</v>
      </c>
      <c r="Y276" s="104"/>
      <c r="Z276" s="9"/>
      <c r="AA276" s="104"/>
      <c r="AB276" s="104"/>
      <c r="AC276" s="104"/>
      <c r="AD276" s="104"/>
      <c r="AE276" s="9"/>
      <c r="AF276" s="9"/>
      <c r="AG276" s="104"/>
      <c r="AH276" s="104"/>
      <c r="AI276" s="104"/>
      <c r="AJ276" s="104"/>
      <c r="AK276" s="9"/>
      <c r="AL276" s="9"/>
      <c r="AM276" s="104"/>
      <c r="AN276" s="104"/>
      <c r="AO276" s="104"/>
      <c r="AP276" s="104"/>
      <c r="AZ276" s="203"/>
      <c r="BF276" s="88"/>
      <c r="BG276" s="88"/>
      <c r="BH276" s="88"/>
      <c r="BI276" s="88"/>
      <c r="BJ276" s="88"/>
      <c r="BK276" s="89"/>
    </row>
    <row r="277" spans="1:63" ht="20.25" customHeight="1" x14ac:dyDescent="0.2">
      <c r="A277" s="130" t="s">
        <v>434</v>
      </c>
      <c r="B277" s="107" t="s">
        <v>17</v>
      </c>
      <c r="C277" s="2" t="s">
        <v>21</v>
      </c>
      <c r="D277" s="109">
        <f t="shared" si="28"/>
        <v>24627</v>
      </c>
      <c r="E277" s="110">
        <f t="shared" si="27"/>
        <v>32015.100000000002</v>
      </c>
      <c r="F277" s="96" t="s">
        <v>1250</v>
      </c>
      <c r="G277" s="96"/>
      <c r="H277" s="27" t="s">
        <v>205</v>
      </c>
      <c r="I277" s="2" t="s">
        <v>175</v>
      </c>
      <c r="J277" s="2" t="s">
        <v>182</v>
      </c>
      <c r="K277" s="2">
        <v>2</v>
      </c>
      <c r="L277" s="111">
        <f>D$213</f>
        <v>2519</v>
      </c>
      <c r="M277" s="102"/>
      <c r="N277" s="27" t="str">
        <f>$A$376</f>
        <v>БОО.ОСЗ-147К</v>
      </c>
      <c r="O277" s="2" t="str">
        <f>$B$376</f>
        <v>Комплект опор стола О-образных завершающих 1475мм (2шт.)</v>
      </c>
      <c r="P277" s="2" t="str">
        <f>$C$376</f>
        <v>1475*60*718</v>
      </c>
      <c r="Q277" s="2">
        <v>1</v>
      </c>
      <c r="R277" s="111">
        <f>$D$376</f>
        <v>12119</v>
      </c>
      <c r="S277" s="5"/>
      <c r="T277" s="27" t="s">
        <v>701</v>
      </c>
      <c r="U277" s="2" t="s">
        <v>122</v>
      </c>
      <c r="V277" s="2" t="s">
        <v>88</v>
      </c>
      <c r="W277" s="2">
        <v>2</v>
      </c>
      <c r="X277" s="111">
        <f>D$193</f>
        <v>3735</v>
      </c>
      <c r="Y277" s="104"/>
      <c r="Z277" s="9"/>
      <c r="AA277" s="104"/>
      <c r="AB277" s="104"/>
      <c r="AC277" s="104"/>
      <c r="AD277" s="104"/>
      <c r="AE277" s="9"/>
      <c r="AF277" s="9"/>
      <c r="AG277" s="104"/>
      <c r="AH277" s="104"/>
      <c r="AI277" s="104"/>
      <c r="AJ277" s="104"/>
      <c r="AK277" s="9"/>
      <c r="AL277" s="9"/>
      <c r="AM277" s="104"/>
      <c r="AN277" s="104"/>
      <c r="AO277" s="104"/>
      <c r="AP277" s="104"/>
      <c r="AZ277" s="203"/>
      <c r="BF277" s="88"/>
      <c r="BG277" s="88"/>
      <c r="BH277" s="88"/>
      <c r="BI277" s="88"/>
      <c r="BJ277" s="88"/>
      <c r="BK277" s="89"/>
    </row>
    <row r="278" spans="1:63" ht="20.25" customHeight="1" thickBot="1" x14ac:dyDescent="0.25">
      <c r="A278" s="131" t="s">
        <v>435</v>
      </c>
      <c r="B278" s="113" t="s">
        <v>17</v>
      </c>
      <c r="C278" s="117" t="s">
        <v>22</v>
      </c>
      <c r="D278" s="115">
        <f t="shared" si="28"/>
        <v>25689</v>
      </c>
      <c r="E278" s="116">
        <f t="shared" si="27"/>
        <v>33395.700000000004</v>
      </c>
      <c r="F278" s="96" t="s">
        <v>1275</v>
      </c>
      <c r="G278" s="96"/>
      <c r="H278" s="32" t="s">
        <v>206</v>
      </c>
      <c r="I278" s="117" t="s">
        <v>175</v>
      </c>
      <c r="J278" s="117" t="s">
        <v>183</v>
      </c>
      <c r="K278" s="117">
        <v>2</v>
      </c>
      <c r="L278" s="118">
        <f>D$214</f>
        <v>2741</v>
      </c>
      <c r="M278" s="102"/>
      <c r="N278" s="32" t="str">
        <f>$A$376</f>
        <v>БОО.ОСЗ-147К</v>
      </c>
      <c r="O278" s="117" t="str">
        <f>$B$376</f>
        <v>Комплект опор стола О-образных завершающих 1475мм (2шт.)</v>
      </c>
      <c r="P278" s="117" t="str">
        <f>$C$376</f>
        <v>1475*60*718</v>
      </c>
      <c r="Q278" s="117">
        <v>1</v>
      </c>
      <c r="R278" s="118">
        <f>$D$376</f>
        <v>12119</v>
      </c>
      <c r="S278" s="5"/>
      <c r="T278" s="34" t="s">
        <v>702</v>
      </c>
      <c r="U278" s="117" t="s">
        <v>123</v>
      </c>
      <c r="V278" s="117" t="s">
        <v>89</v>
      </c>
      <c r="W278" s="117">
        <v>2</v>
      </c>
      <c r="X278" s="118">
        <f>D$194</f>
        <v>4044</v>
      </c>
      <c r="Y278" s="104"/>
      <c r="Z278" s="9"/>
      <c r="AA278" s="104"/>
      <c r="AB278" s="104"/>
      <c r="AC278" s="104"/>
      <c r="AD278" s="104"/>
      <c r="AE278" s="9"/>
      <c r="AF278" s="9"/>
      <c r="AG278" s="104"/>
      <c r="AH278" s="104"/>
      <c r="AI278" s="104"/>
      <c r="AJ278" s="104"/>
      <c r="AK278" s="9"/>
      <c r="AL278" s="9"/>
      <c r="AM278" s="104"/>
      <c r="AN278" s="104"/>
      <c r="AO278" s="104"/>
      <c r="AP278" s="104"/>
      <c r="AZ278" s="203"/>
      <c r="BF278" s="88"/>
      <c r="BG278" s="88"/>
      <c r="BH278" s="88"/>
      <c r="BI278" s="88"/>
      <c r="BJ278" s="88"/>
      <c r="BK278" s="89"/>
    </row>
    <row r="279" spans="1:63" ht="20.25" customHeight="1" thickBot="1" x14ac:dyDescent="0.25">
      <c r="A279" s="132" t="s">
        <v>436</v>
      </c>
      <c r="B279" s="92" t="s">
        <v>169</v>
      </c>
      <c r="C279" s="93" t="s">
        <v>170</v>
      </c>
      <c r="D279" s="94">
        <f t="shared" si="28"/>
        <v>26133</v>
      </c>
      <c r="E279" s="95">
        <f t="shared" si="27"/>
        <v>33972.9</v>
      </c>
      <c r="F279" s="96" t="s">
        <v>1276</v>
      </c>
      <c r="G279" s="96"/>
      <c r="H279" s="38" t="s">
        <v>207</v>
      </c>
      <c r="I279" s="124" t="s">
        <v>174</v>
      </c>
      <c r="J279" s="124" t="s">
        <v>178</v>
      </c>
      <c r="K279" s="124">
        <v>1</v>
      </c>
      <c r="L279" s="125">
        <f>D$215</f>
        <v>3272</v>
      </c>
      <c r="M279" s="102"/>
      <c r="N279" s="38" t="s">
        <v>208</v>
      </c>
      <c r="O279" s="124" t="s">
        <v>176</v>
      </c>
      <c r="P279" s="124" t="s">
        <v>178</v>
      </c>
      <c r="Q279" s="124">
        <v>1</v>
      </c>
      <c r="R279" s="125">
        <f>D$216</f>
        <v>3272</v>
      </c>
      <c r="S279" s="5"/>
      <c r="T279" s="22" t="str">
        <f>$A$376</f>
        <v>БОО.ОСЗ-147К</v>
      </c>
      <c r="U279" s="124" t="str">
        <f>$B$376</f>
        <v>Комплект опор стола О-образных завершающих 1475мм (2шт.)</v>
      </c>
      <c r="V279" s="124" t="str">
        <f>$C$376</f>
        <v>1475*60*718</v>
      </c>
      <c r="W279" s="124">
        <v>1</v>
      </c>
      <c r="X279" s="125">
        <f>$D$376</f>
        <v>12119</v>
      </c>
      <c r="Y279" s="104"/>
      <c r="Z279" s="22" t="s">
        <v>701</v>
      </c>
      <c r="AA279" s="100" t="s">
        <v>122</v>
      </c>
      <c r="AB279" s="100" t="s">
        <v>88</v>
      </c>
      <c r="AC279" s="100">
        <v>2</v>
      </c>
      <c r="AD279" s="101">
        <f>D$193</f>
        <v>3735</v>
      </c>
      <c r="AF279" s="22"/>
      <c r="AG279" s="100"/>
      <c r="AH279" s="100"/>
      <c r="AI279" s="100"/>
      <c r="AJ279" s="101"/>
      <c r="AL279" s="22"/>
      <c r="AM279" s="100"/>
      <c r="AN279" s="100"/>
      <c r="AO279" s="100"/>
      <c r="AP279" s="101"/>
      <c r="AZ279" s="87"/>
      <c r="BF279" s="88"/>
      <c r="BG279" s="88"/>
      <c r="BH279" s="88"/>
      <c r="BI279" s="88"/>
      <c r="BJ279" s="88"/>
      <c r="BK279" s="89"/>
    </row>
    <row r="280" spans="1:63" ht="20.25" customHeight="1" x14ac:dyDescent="0.2">
      <c r="A280" s="128" t="s">
        <v>437</v>
      </c>
      <c r="B280" s="107" t="s">
        <v>169</v>
      </c>
      <c r="C280" s="108" t="s">
        <v>171</v>
      </c>
      <c r="D280" s="109">
        <f t="shared" si="28"/>
        <v>25333</v>
      </c>
      <c r="E280" s="110">
        <f t="shared" si="27"/>
        <v>32932.9</v>
      </c>
      <c r="F280" s="96" t="s">
        <v>1277</v>
      </c>
      <c r="G280" s="96"/>
      <c r="H280" s="27" t="s">
        <v>209</v>
      </c>
      <c r="I280" s="2" t="s">
        <v>174</v>
      </c>
      <c r="J280" s="2" t="s">
        <v>184</v>
      </c>
      <c r="K280" s="2">
        <v>1</v>
      </c>
      <c r="L280" s="111">
        <f>D$217</f>
        <v>2872</v>
      </c>
      <c r="M280" s="102"/>
      <c r="N280" s="27" t="s">
        <v>210</v>
      </c>
      <c r="O280" s="2" t="s">
        <v>176</v>
      </c>
      <c r="P280" s="2" t="s">
        <v>184</v>
      </c>
      <c r="Q280" s="2">
        <v>1</v>
      </c>
      <c r="R280" s="111">
        <f>D$218</f>
        <v>2872</v>
      </c>
      <c r="S280" s="5"/>
      <c r="T280" s="22" t="str">
        <f>$A$376</f>
        <v>БОО.ОСЗ-147К</v>
      </c>
      <c r="U280" s="2" t="str">
        <f>$B$376</f>
        <v>Комплект опор стола О-образных завершающих 1475мм (2шт.)</v>
      </c>
      <c r="V280" s="2" t="str">
        <f>$C$376</f>
        <v>1475*60*718</v>
      </c>
      <c r="W280" s="2">
        <v>1</v>
      </c>
      <c r="X280" s="111">
        <f>$D$376</f>
        <v>12119</v>
      </c>
      <c r="Y280" s="104"/>
      <c r="Z280" s="27" t="s">
        <v>753</v>
      </c>
      <c r="AA280" s="2" t="s">
        <v>121</v>
      </c>
      <c r="AB280" s="2" t="s">
        <v>87</v>
      </c>
      <c r="AC280" s="2">
        <v>2</v>
      </c>
      <c r="AD280" s="111">
        <f>D$192</f>
        <v>3735</v>
      </c>
      <c r="AF280" s="27"/>
      <c r="AG280" s="2"/>
      <c r="AH280" s="2"/>
      <c r="AI280" s="2"/>
      <c r="AJ280" s="111"/>
      <c r="AL280" s="27"/>
      <c r="AM280" s="2"/>
      <c r="AN280" s="2"/>
      <c r="AO280" s="2"/>
      <c r="AP280" s="111"/>
      <c r="AZ280" s="87"/>
      <c r="BF280" s="88"/>
      <c r="BG280" s="88"/>
      <c r="BH280" s="88"/>
      <c r="BI280" s="88"/>
      <c r="BJ280" s="88"/>
      <c r="BK280" s="89"/>
    </row>
    <row r="281" spans="1:63" ht="20.25" customHeight="1" x14ac:dyDescent="0.2">
      <c r="A281" s="128" t="s">
        <v>438</v>
      </c>
      <c r="B281" s="107" t="s">
        <v>169</v>
      </c>
      <c r="C281" s="127" t="s">
        <v>172</v>
      </c>
      <c r="D281" s="109">
        <f t="shared" si="28"/>
        <v>35903</v>
      </c>
      <c r="E281" s="110">
        <f t="shared" si="27"/>
        <v>46673.9</v>
      </c>
      <c r="F281" s="96" t="s">
        <v>1282</v>
      </c>
      <c r="G281" s="96"/>
      <c r="H281" s="27" t="s">
        <v>211</v>
      </c>
      <c r="I281" s="2" t="s">
        <v>174</v>
      </c>
      <c r="J281" s="2" t="s">
        <v>185</v>
      </c>
      <c r="K281" s="2">
        <v>1</v>
      </c>
      <c r="L281" s="111">
        <f>D$219</f>
        <v>3239</v>
      </c>
      <c r="M281" s="102"/>
      <c r="N281" s="27" t="s">
        <v>212</v>
      </c>
      <c r="O281" s="2" t="s">
        <v>176</v>
      </c>
      <c r="P281" s="2" t="s">
        <v>185</v>
      </c>
      <c r="Q281" s="2">
        <v>1</v>
      </c>
      <c r="R281" s="111">
        <f>D$220</f>
        <v>3239</v>
      </c>
      <c r="S281" s="5"/>
      <c r="T281" s="27" t="str">
        <f>$A$375</f>
        <v>БОО.ОСЗ-123К</v>
      </c>
      <c r="U281" s="2" t="str">
        <f>$B$375</f>
        <v>Комплект опор стола О-образных завершающих 1235мм (2шт.)</v>
      </c>
      <c r="V281" s="2" t="str">
        <f>$C$375</f>
        <v>1235*60*718</v>
      </c>
      <c r="W281" s="2">
        <v>1</v>
      </c>
      <c r="X281" s="111">
        <f>$D$375</f>
        <v>11317</v>
      </c>
      <c r="Y281" s="104"/>
      <c r="Z281" s="27" t="s">
        <v>810</v>
      </c>
      <c r="AA281" s="2" t="s">
        <v>201</v>
      </c>
      <c r="AB281" s="2" t="s">
        <v>76</v>
      </c>
      <c r="AC281" s="2">
        <v>2</v>
      </c>
      <c r="AD281" s="111">
        <f>D384</f>
        <v>3445</v>
      </c>
      <c r="AF281" s="27" t="s">
        <v>753</v>
      </c>
      <c r="AG281" s="2" t="s">
        <v>121</v>
      </c>
      <c r="AH281" s="2" t="s">
        <v>87</v>
      </c>
      <c r="AI281" s="2">
        <v>2</v>
      </c>
      <c r="AJ281" s="111">
        <f>D$192</f>
        <v>3735</v>
      </c>
      <c r="AL281" s="27" t="s">
        <v>276</v>
      </c>
      <c r="AM281" s="2" t="s">
        <v>124</v>
      </c>
      <c r="AN281" s="2" t="s">
        <v>90</v>
      </c>
      <c r="AO281" s="2">
        <v>2</v>
      </c>
      <c r="AP281" s="111">
        <f>D$196</f>
        <v>1874</v>
      </c>
      <c r="AZ281" s="87"/>
      <c r="BF281" s="88"/>
      <c r="BG281" s="88"/>
      <c r="BH281" s="88"/>
      <c r="BI281" s="88"/>
      <c r="BJ281" s="88"/>
      <c r="BK281" s="89"/>
    </row>
    <row r="282" spans="1:63" ht="20.25" customHeight="1" thickBot="1" x14ac:dyDescent="0.25">
      <c r="A282" s="133" t="s">
        <v>439</v>
      </c>
      <c r="B282" s="113" t="s">
        <v>169</v>
      </c>
      <c r="C282" s="129" t="s">
        <v>173</v>
      </c>
      <c r="D282" s="115">
        <f t="shared" si="28"/>
        <v>37291</v>
      </c>
      <c r="E282" s="116">
        <f t="shared" si="27"/>
        <v>48478.3</v>
      </c>
      <c r="F282" s="96" t="s">
        <v>1298</v>
      </c>
      <c r="G282" s="96"/>
      <c r="H282" s="34" t="s">
        <v>213</v>
      </c>
      <c r="I282" s="119" t="s">
        <v>174</v>
      </c>
      <c r="J282" s="119" t="s">
        <v>186</v>
      </c>
      <c r="K282" s="119">
        <v>1</v>
      </c>
      <c r="L282" s="120">
        <f>D$221</f>
        <v>3933</v>
      </c>
      <c r="M282" s="102"/>
      <c r="N282" s="34" t="s">
        <v>214</v>
      </c>
      <c r="O282" s="119" t="s">
        <v>176</v>
      </c>
      <c r="P282" s="119" t="s">
        <v>186</v>
      </c>
      <c r="Q282" s="119">
        <v>1</v>
      </c>
      <c r="R282" s="120">
        <f>D$222</f>
        <v>3933</v>
      </c>
      <c r="S282" s="5"/>
      <c r="T282" s="27" t="str">
        <f>$A$375</f>
        <v>БОО.ОСЗ-123К</v>
      </c>
      <c r="U282" s="2" t="str">
        <f>$B$375</f>
        <v>Комплект опор стола О-образных завершающих 1235мм (2шт.)</v>
      </c>
      <c r="V282" s="2" t="str">
        <f>$C$375</f>
        <v>1235*60*718</v>
      </c>
      <c r="W282" s="2">
        <v>1</v>
      </c>
      <c r="X282" s="111">
        <f>$D$375</f>
        <v>11317</v>
      </c>
      <c r="Y282" s="104"/>
      <c r="Z282" s="32" t="s">
        <v>810</v>
      </c>
      <c r="AA282" s="117" t="s">
        <v>201</v>
      </c>
      <c r="AB282" s="117" t="s">
        <v>76</v>
      </c>
      <c r="AC282" s="117">
        <v>2</v>
      </c>
      <c r="AD282" s="118">
        <f>D384</f>
        <v>3445</v>
      </c>
      <c r="AF282" s="32" t="s">
        <v>701</v>
      </c>
      <c r="AG282" s="117" t="s">
        <v>122</v>
      </c>
      <c r="AH282" s="117" t="s">
        <v>88</v>
      </c>
      <c r="AI282" s="117">
        <v>2</v>
      </c>
      <c r="AJ282" s="118">
        <f>D$193</f>
        <v>3735</v>
      </c>
      <c r="AL282" s="32" t="s">
        <v>276</v>
      </c>
      <c r="AM282" s="117" t="s">
        <v>124</v>
      </c>
      <c r="AN282" s="117" t="s">
        <v>90</v>
      </c>
      <c r="AO282" s="117">
        <v>2</v>
      </c>
      <c r="AP282" s="118">
        <f>D$196</f>
        <v>1874</v>
      </c>
      <c r="AZ282" s="87"/>
      <c r="BF282" s="88"/>
      <c r="BG282" s="88"/>
      <c r="BH282" s="88"/>
      <c r="BI282" s="88"/>
      <c r="BJ282" s="88"/>
      <c r="BK282" s="89"/>
    </row>
    <row r="283" spans="1:63" ht="20.25" customHeight="1" x14ac:dyDescent="0.2">
      <c r="A283" s="132" t="s">
        <v>440</v>
      </c>
      <c r="B283" s="92" t="s">
        <v>23</v>
      </c>
      <c r="C283" s="100" t="s">
        <v>24</v>
      </c>
      <c r="D283" s="94">
        <f t="shared" si="28"/>
        <v>6474</v>
      </c>
      <c r="E283" s="95">
        <f t="shared" si="27"/>
        <v>8416.2000000000007</v>
      </c>
      <c r="F283" s="96" t="s">
        <v>1257</v>
      </c>
      <c r="G283" s="96"/>
      <c r="H283" s="22" t="s">
        <v>238</v>
      </c>
      <c r="I283" s="100" t="s">
        <v>187</v>
      </c>
      <c r="J283" s="100" t="s">
        <v>188</v>
      </c>
      <c r="K283" s="100">
        <v>1</v>
      </c>
      <c r="L283" s="101">
        <f>D$223</f>
        <v>1155</v>
      </c>
      <c r="M283" s="102"/>
      <c r="N283" s="22" t="s">
        <v>810</v>
      </c>
      <c r="O283" s="100" t="s">
        <v>201</v>
      </c>
      <c r="P283" s="100" t="s">
        <v>76</v>
      </c>
      <c r="Q283" s="100">
        <v>1</v>
      </c>
      <c r="R283" s="101">
        <f>D384</f>
        <v>3445</v>
      </c>
      <c r="S283" s="5"/>
      <c r="T283" s="22" t="s">
        <v>754</v>
      </c>
      <c r="U283" s="100" t="s">
        <v>124</v>
      </c>
      <c r="V283" s="100" t="s">
        <v>90</v>
      </c>
      <c r="W283" s="100">
        <v>1</v>
      </c>
      <c r="X283" s="101">
        <f>D$196</f>
        <v>1874</v>
      </c>
      <c r="Y283" s="104"/>
      <c r="Z283" s="9"/>
      <c r="AA283" s="104"/>
      <c r="AB283" s="104"/>
      <c r="AC283" s="104"/>
      <c r="AD283" s="104"/>
      <c r="AE283" s="9"/>
      <c r="AF283" s="9"/>
      <c r="AG283" s="104"/>
      <c r="AH283" s="104"/>
      <c r="AI283" s="104"/>
      <c r="AJ283" s="104"/>
      <c r="AK283" s="9"/>
      <c r="AL283" s="9"/>
      <c r="AM283" s="104"/>
      <c r="AN283" s="104"/>
      <c r="AO283" s="104"/>
      <c r="AP283" s="104"/>
      <c r="AZ283" s="87"/>
      <c r="BF283" s="88"/>
      <c r="BG283" s="88"/>
      <c r="BH283" s="88"/>
      <c r="BI283" s="88"/>
      <c r="BJ283" s="88"/>
      <c r="BK283" s="89"/>
    </row>
    <row r="284" spans="1:63" ht="20.25" customHeight="1" x14ac:dyDescent="0.2">
      <c r="A284" s="128" t="s">
        <v>441</v>
      </c>
      <c r="B284" s="134" t="s">
        <v>23</v>
      </c>
      <c r="C284" s="2" t="s">
        <v>25</v>
      </c>
      <c r="D284" s="109">
        <f t="shared" si="28"/>
        <v>7071</v>
      </c>
      <c r="E284" s="110">
        <f t="shared" si="27"/>
        <v>9192.3000000000011</v>
      </c>
      <c r="F284" s="96" t="s">
        <v>1252</v>
      </c>
      <c r="G284" s="96"/>
      <c r="H284" s="27" t="s">
        <v>239</v>
      </c>
      <c r="I284" s="2" t="s">
        <v>187</v>
      </c>
      <c r="J284" s="2" t="s">
        <v>189</v>
      </c>
      <c r="K284" s="2">
        <v>1</v>
      </c>
      <c r="L284" s="111">
        <f>D$224</f>
        <v>1442</v>
      </c>
      <c r="M284" s="102"/>
      <c r="N284" s="27" t="s">
        <v>810</v>
      </c>
      <c r="O284" s="2" t="s">
        <v>201</v>
      </c>
      <c r="P284" s="2" t="s">
        <v>76</v>
      </c>
      <c r="Q284" s="2">
        <v>1</v>
      </c>
      <c r="R284" s="111">
        <f>D384</f>
        <v>3445</v>
      </c>
      <c r="S284" s="5"/>
      <c r="T284" s="27" t="s">
        <v>732</v>
      </c>
      <c r="U284" s="2" t="s">
        <v>125</v>
      </c>
      <c r="V284" s="2" t="s">
        <v>91</v>
      </c>
      <c r="W284" s="2">
        <v>1</v>
      </c>
      <c r="X284" s="111">
        <f>D$197</f>
        <v>2184</v>
      </c>
      <c r="Y284" s="104"/>
      <c r="Z284" s="9"/>
      <c r="AA284" s="104"/>
      <c r="AB284" s="104"/>
      <c r="AC284" s="104"/>
      <c r="AD284" s="104"/>
      <c r="AE284" s="9"/>
      <c r="AF284" s="9"/>
      <c r="AG284" s="104"/>
      <c r="AH284" s="104"/>
      <c r="AI284" s="104"/>
      <c r="AJ284" s="104"/>
      <c r="AK284" s="9"/>
      <c r="AL284" s="9"/>
      <c r="AM284" s="104"/>
      <c r="AN284" s="104"/>
      <c r="AO284" s="104"/>
      <c r="AP284" s="104"/>
      <c r="AZ284" s="87"/>
      <c r="BF284" s="88"/>
      <c r="BG284" s="88"/>
      <c r="BH284" s="88"/>
      <c r="BI284" s="88"/>
      <c r="BJ284" s="88"/>
      <c r="BK284" s="89"/>
    </row>
    <row r="285" spans="1:63" ht="20.25" customHeight="1" thickBot="1" x14ac:dyDescent="0.25">
      <c r="A285" s="133" t="s">
        <v>442</v>
      </c>
      <c r="B285" s="135" t="s">
        <v>23</v>
      </c>
      <c r="C285" s="117" t="s">
        <v>26</v>
      </c>
      <c r="D285" s="115">
        <f t="shared" si="28"/>
        <v>7662</v>
      </c>
      <c r="E285" s="116">
        <f t="shared" si="27"/>
        <v>9960.6</v>
      </c>
      <c r="F285" s="96" t="s">
        <v>1299</v>
      </c>
      <c r="G285" s="96"/>
      <c r="H285" s="32" t="s">
        <v>240</v>
      </c>
      <c r="I285" s="117" t="s">
        <v>187</v>
      </c>
      <c r="J285" s="117" t="s">
        <v>190</v>
      </c>
      <c r="K285" s="117">
        <v>1</v>
      </c>
      <c r="L285" s="118">
        <f>D$225</f>
        <v>1724</v>
      </c>
      <c r="M285" s="102"/>
      <c r="N285" s="32" t="s">
        <v>810</v>
      </c>
      <c r="O285" s="117" t="s">
        <v>201</v>
      </c>
      <c r="P285" s="117" t="s">
        <v>76</v>
      </c>
      <c r="Q285" s="117">
        <v>1</v>
      </c>
      <c r="R285" s="118">
        <f>D384</f>
        <v>3445</v>
      </c>
      <c r="S285" s="5"/>
      <c r="T285" s="32" t="s">
        <v>755</v>
      </c>
      <c r="U285" s="117" t="s">
        <v>126</v>
      </c>
      <c r="V285" s="117" t="s">
        <v>92</v>
      </c>
      <c r="W285" s="117">
        <v>1</v>
      </c>
      <c r="X285" s="118">
        <f>D$198</f>
        <v>2493</v>
      </c>
      <c r="Y285" s="104"/>
      <c r="Z285" s="9"/>
      <c r="AA285" s="104"/>
      <c r="AB285" s="104"/>
      <c r="AC285" s="104"/>
      <c r="AD285" s="104"/>
      <c r="AE285" s="9"/>
      <c r="AF285" s="9"/>
      <c r="AG285" s="104"/>
      <c r="AH285" s="104"/>
      <c r="AI285" s="104"/>
      <c r="AJ285" s="104"/>
      <c r="AK285" s="9"/>
      <c r="AL285" s="9"/>
      <c r="AM285" s="104"/>
      <c r="AN285" s="104"/>
      <c r="AO285" s="104"/>
      <c r="AP285" s="104"/>
      <c r="AZ285" s="87"/>
      <c r="BF285" s="88"/>
      <c r="BG285" s="88"/>
      <c r="BH285" s="88"/>
      <c r="BI285" s="88"/>
      <c r="BJ285" s="88"/>
      <c r="BK285" s="89"/>
    </row>
    <row r="286" spans="1:63" ht="20.25" customHeight="1" x14ac:dyDescent="0.2">
      <c r="A286" s="122" t="s">
        <v>443</v>
      </c>
      <c r="B286" s="92" t="s">
        <v>252</v>
      </c>
      <c r="C286" s="93" t="s">
        <v>7</v>
      </c>
      <c r="D286" s="94">
        <f t="shared" si="28"/>
        <v>9772</v>
      </c>
      <c r="E286" s="95">
        <f t="shared" si="27"/>
        <v>12703.6</v>
      </c>
      <c r="F286" s="96" t="s">
        <v>1300</v>
      </c>
      <c r="G286" s="96"/>
      <c r="H286" s="38" t="s">
        <v>202</v>
      </c>
      <c r="I286" s="124" t="s">
        <v>175</v>
      </c>
      <c r="J286" s="124" t="s">
        <v>179</v>
      </c>
      <c r="K286" s="124">
        <v>1</v>
      </c>
      <c r="L286" s="125">
        <f>D$210</f>
        <v>2086</v>
      </c>
      <c r="M286" s="102"/>
      <c r="N286" s="38" t="s">
        <v>800</v>
      </c>
      <c r="O286" s="124" t="s">
        <v>80</v>
      </c>
      <c r="P286" s="124" t="s">
        <v>77</v>
      </c>
      <c r="Q286" s="124">
        <v>1</v>
      </c>
      <c r="R286" s="125">
        <f>D379</f>
        <v>4571</v>
      </c>
      <c r="S286" s="5"/>
      <c r="T286" s="22" t="s">
        <v>752</v>
      </c>
      <c r="U286" s="124" t="s">
        <v>119</v>
      </c>
      <c r="V286" s="124" t="s">
        <v>85</v>
      </c>
      <c r="W286" s="124">
        <v>1</v>
      </c>
      <c r="X286" s="125">
        <f>D$190</f>
        <v>3115</v>
      </c>
      <c r="Y286" s="104"/>
      <c r="Z286" s="9"/>
      <c r="AA286" s="104"/>
      <c r="AB286" s="104"/>
      <c r="AC286" s="104"/>
      <c r="AD286" s="104"/>
      <c r="AE286" s="9"/>
      <c r="AF286" s="9"/>
      <c r="AG286" s="104"/>
      <c r="AH286" s="104"/>
      <c r="AI286" s="104"/>
      <c r="AJ286" s="104"/>
      <c r="AK286" s="9"/>
      <c r="AL286" s="9"/>
      <c r="AM286" s="104"/>
      <c r="AN286" s="104"/>
      <c r="AO286" s="104"/>
      <c r="AP286" s="104"/>
      <c r="AZ286" s="203"/>
      <c r="BF286" s="88"/>
      <c r="BG286" s="88"/>
      <c r="BH286" s="88"/>
      <c r="BI286" s="88"/>
      <c r="BJ286" s="88"/>
      <c r="BK286" s="89"/>
    </row>
    <row r="287" spans="1:63" ht="20.25" customHeight="1" x14ac:dyDescent="0.2">
      <c r="A287" s="130" t="s">
        <v>444</v>
      </c>
      <c r="B287" s="107" t="s">
        <v>252</v>
      </c>
      <c r="C287" s="108" t="s">
        <v>8</v>
      </c>
      <c r="D287" s="109">
        <f t="shared" si="28"/>
        <v>10298</v>
      </c>
      <c r="E287" s="110">
        <f t="shared" si="27"/>
        <v>13387.4</v>
      </c>
      <c r="F287" s="96" t="s">
        <v>1301</v>
      </c>
      <c r="G287" s="96"/>
      <c r="H287" s="27" t="s">
        <v>203</v>
      </c>
      <c r="I287" s="2" t="s">
        <v>175</v>
      </c>
      <c r="J287" s="2" t="s">
        <v>180</v>
      </c>
      <c r="K287" s="2">
        <v>1</v>
      </c>
      <c r="L287" s="111">
        <f>D$211</f>
        <v>2302</v>
      </c>
      <c r="M287" s="102"/>
      <c r="N287" s="27" t="s">
        <v>800</v>
      </c>
      <c r="O287" s="2" t="s">
        <v>80</v>
      </c>
      <c r="P287" s="2" t="s">
        <v>77</v>
      </c>
      <c r="Q287" s="2">
        <v>1</v>
      </c>
      <c r="R287" s="111">
        <f>D379</f>
        <v>4571</v>
      </c>
      <c r="S287" s="5"/>
      <c r="T287" s="27" t="s">
        <v>739</v>
      </c>
      <c r="U287" s="2" t="s">
        <v>120</v>
      </c>
      <c r="V287" s="2" t="s">
        <v>86</v>
      </c>
      <c r="W287" s="2">
        <v>1</v>
      </c>
      <c r="X287" s="111">
        <f>D$191</f>
        <v>3425</v>
      </c>
      <c r="Y287" s="104"/>
      <c r="Z287" s="9"/>
      <c r="AA287" s="104"/>
      <c r="AB287" s="104"/>
      <c r="AC287" s="104"/>
      <c r="AD287" s="104"/>
      <c r="AE287" s="9"/>
      <c r="AF287" s="9"/>
      <c r="AG287" s="104"/>
      <c r="AH287" s="104"/>
      <c r="AI287" s="104"/>
      <c r="AJ287" s="104"/>
      <c r="AK287" s="9"/>
      <c r="AL287" s="9"/>
      <c r="AM287" s="104"/>
      <c r="AN287" s="104"/>
      <c r="AO287" s="104"/>
      <c r="AP287" s="104"/>
      <c r="AZ287" s="203"/>
      <c r="BF287" s="88"/>
      <c r="BG287" s="88"/>
      <c r="BH287" s="88"/>
      <c r="BI287" s="88"/>
      <c r="BJ287" s="88"/>
      <c r="BK287" s="89"/>
    </row>
    <row r="288" spans="1:63" ht="20.25" customHeight="1" x14ac:dyDescent="0.2">
      <c r="A288" s="130" t="s">
        <v>445</v>
      </c>
      <c r="B288" s="107" t="s">
        <v>252</v>
      </c>
      <c r="C288" s="108" t="s">
        <v>9</v>
      </c>
      <c r="D288" s="109">
        <f t="shared" si="28"/>
        <v>10716</v>
      </c>
      <c r="E288" s="110">
        <f t="shared" si="27"/>
        <v>13930.800000000001</v>
      </c>
      <c r="F288" s="96" t="s">
        <v>1302</v>
      </c>
      <c r="G288" s="96"/>
      <c r="H288" s="27" t="s">
        <v>204</v>
      </c>
      <c r="I288" s="2" t="s">
        <v>175</v>
      </c>
      <c r="J288" s="2" t="s">
        <v>181</v>
      </c>
      <c r="K288" s="2">
        <v>1</v>
      </c>
      <c r="L288" s="111">
        <f>D$212</f>
        <v>2410</v>
      </c>
      <c r="M288" s="102"/>
      <c r="N288" s="27" t="s">
        <v>800</v>
      </c>
      <c r="O288" s="2" t="s">
        <v>80</v>
      </c>
      <c r="P288" s="2" t="s">
        <v>77</v>
      </c>
      <c r="Q288" s="2">
        <v>1</v>
      </c>
      <c r="R288" s="111">
        <f>D379</f>
        <v>4571</v>
      </c>
      <c r="S288" s="5"/>
      <c r="T288" s="27" t="s">
        <v>753</v>
      </c>
      <c r="U288" s="2" t="s">
        <v>121</v>
      </c>
      <c r="V288" s="2" t="s">
        <v>87</v>
      </c>
      <c r="W288" s="2">
        <v>1</v>
      </c>
      <c r="X288" s="111">
        <f>D$192</f>
        <v>3735</v>
      </c>
      <c r="Y288" s="104"/>
      <c r="Z288" s="9"/>
      <c r="AA288" s="104"/>
      <c r="AB288" s="104"/>
      <c r="AC288" s="104"/>
      <c r="AD288" s="104"/>
      <c r="AE288" s="9"/>
      <c r="AF288" s="9"/>
      <c r="AG288" s="104"/>
      <c r="AH288" s="104"/>
      <c r="AI288" s="104"/>
      <c r="AJ288" s="104"/>
      <c r="AK288" s="9"/>
      <c r="AL288" s="9"/>
      <c r="AM288" s="104"/>
      <c r="AN288" s="104"/>
      <c r="AO288" s="104"/>
      <c r="AP288" s="104"/>
      <c r="AZ288" s="203"/>
      <c r="BF288" s="88"/>
      <c r="BG288" s="88"/>
      <c r="BH288" s="88"/>
      <c r="BI288" s="88"/>
      <c r="BJ288" s="88"/>
      <c r="BK288" s="89"/>
    </row>
    <row r="289" spans="1:63" ht="20.25" customHeight="1" x14ac:dyDescent="0.2">
      <c r="A289" s="130" t="s">
        <v>446</v>
      </c>
      <c r="B289" s="107" t="s">
        <v>252</v>
      </c>
      <c r="C289" s="108" t="s">
        <v>10</v>
      </c>
      <c r="D289" s="109">
        <f t="shared" si="28"/>
        <v>10825</v>
      </c>
      <c r="E289" s="110">
        <f t="shared" si="27"/>
        <v>14072.5</v>
      </c>
      <c r="F289" s="96" t="s">
        <v>1303</v>
      </c>
      <c r="G289" s="96"/>
      <c r="H289" s="27" t="s">
        <v>205</v>
      </c>
      <c r="I289" s="2" t="s">
        <v>175</v>
      </c>
      <c r="J289" s="2" t="s">
        <v>182</v>
      </c>
      <c r="K289" s="2">
        <v>1</v>
      </c>
      <c r="L289" s="111">
        <f>D$213</f>
        <v>2519</v>
      </c>
      <c r="M289" s="102"/>
      <c r="N289" s="27" t="s">
        <v>800</v>
      </c>
      <c r="O289" s="2" t="s">
        <v>80</v>
      </c>
      <c r="P289" s="2" t="s">
        <v>77</v>
      </c>
      <c r="Q289" s="2">
        <v>1</v>
      </c>
      <c r="R289" s="111">
        <f>D379</f>
        <v>4571</v>
      </c>
      <c r="S289" s="5"/>
      <c r="T289" s="27" t="s">
        <v>701</v>
      </c>
      <c r="U289" s="2" t="s">
        <v>122</v>
      </c>
      <c r="V289" s="2" t="s">
        <v>88</v>
      </c>
      <c r="W289" s="2">
        <v>1</v>
      </c>
      <c r="X289" s="111">
        <f>D$193</f>
        <v>3735</v>
      </c>
      <c r="Y289" s="104"/>
      <c r="Z289" s="9"/>
      <c r="AA289" s="104"/>
      <c r="AB289" s="104"/>
      <c r="AC289" s="104"/>
      <c r="AD289" s="104"/>
      <c r="AE289" s="9"/>
      <c r="AF289" s="9"/>
      <c r="AG289" s="104"/>
      <c r="AH289" s="104"/>
      <c r="AI289" s="104"/>
      <c r="AJ289" s="104"/>
      <c r="AK289" s="9"/>
      <c r="AL289" s="9"/>
      <c r="AM289" s="104"/>
      <c r="AN289" s="104"/>
      <c r="AO289" s="104"/>
      <c r="AP289" s="104"/>
      <c r="AZ289" s="203"/>
      <c r="BF289" s="88"/>
      <c r="BG289" s="88"/>
      <c r="BH289" s="88"/>
      <c r="BI289" s="88"/>
      <c r="BJ289" s="88"/>
      <c r="BK289" s="89"/>
    </row>
    <row r="290" spans="1:63" ht="20.25" customHeight="1" thickBot="1" x14ac:dyDescent="0.25">
      <c r="A290" s="131" t="s">
        <v>447</v>
      </c>
      <c r="B290" s="113" t="s">
        <v>252</v>
      </c>
      <c r="C290" s="114" t="s">
        <v>11</v>
      </c>
      <c r="D290" s="115">
        <f t="shared" si="28"/>
        <v>11356</v>
      </c>
      <c r="E290" s="116">
        <f t="shared" si="27"/>
        <v>14762.800000000001</v>
      </c>
      <c r="F290" s="96" t="s">
        <v>1304</v>
      </c>
      <c r="G290" s="96"/>
      <c r="H290" s="34" t="s">
        <v>206</v>
      </c>
      <c r="I290" s="119" t="s">
        <v>175</v>
      </c>
      <c r="J290" s="119" t="s">
        <v>183</v>
      </c>
      <c r="K290" s="119">
        <v>1</v>
      </c>
      <c r="L290" s="120">
        <f>D$214</f>
        <v>2741</v>
      </c>
      <c r="M290" s="102"/>
      <c r="N290" s="34" t="s">
        <v>800</v>
      </c>
      <c r="O290" s="119" t="s">
        <v>80</v>
      </c>
      <c r="P290" s="119" t="s">
        <v>77</v>
      </c>
      <c r="Q290" s="119">
        <v>1</v>
      </c>
      <c r="R290" s="120">
        <f>D379</f>
        <v>4571</v>
      </c>
      <c r="S290" s="5"/>
      <c r="T290" s="34" t="s">
        <v>702</v>
      </c>
      <c r="U290" s="119" t="s">
        <v>123</v>
      </c>
      <c r="V290" s="119" t="s">
        <v>89</v>
      </c>
      <c r="W290" s="119">
        <v>1</v>
      </c>
      <c r="X290" s="120">
        <f>D$194</f>
        <v>4044</v>
      </c>
      <c r="Y290" s="104"/>
      <c r="Z290" s="9"/>
      <c r="AA290" s="104"/>
      <c r="AB290" s="104"/>
      <c r="AC290" s="104"/>
      <c r="AD290" s="104"/>
      <c r="AE290" s="9"/>
      <c r="AF290" s="9"/>
      <c r="AG290" s="104"/>
      <c r="AH290" s="104"/>
      <c r="AI290" s="104"/>
      <c r="AJ290" s="104"/>
      <c r="AK290" s="9"/>
      <c r="AL290" s="9"/>
      <c r="AM290" s="104"/>
      <c r="AN290" s="104"/>
      <c r="AO290" s="104"/>
      <c r="AP290" s="104"/>
      <c r="AZ290" s="203"/>
      <c r="BF290" s="88"/>
      <c r="BG290" s="88"/>
      <c r="BH290" s="88"/>
      <c r="BI290" s="88"/>
      <c r="BJ290" s="88"/>
      <c r="BK290" s="89"/>
    </row>
    <row r="291" spans="1:63" ht="20.25" customHeight="1" x14ac:dyDescent="0.2">
      <c r="A291" s="122" t="s">
        <v>448</v>
      </c>
      <c r="B291" s="92" t="s">
        <v>253</v>
      </c>
      <c r="C291" s="123" t="s">
        <v>18</v>
      </c>
      <c r="D291" s="94">
        <f>L291*K291+R291*Q291+X291*W291+AD291*AC291+AJ291*AI291+AP291*AO291</f>
        <v>17678</v>
      </c>
      <c r="E291" s="95">
        <f t="shared" si="27"/>
        <v>22981.4</v>
      </c>
      <c r="F291" s="96" t="s">
        <v>1305</v>
      </c>
      <c r="G291" s="96"/>
      <c r="H291" s="22" t="s">
        <v>202</v>
      </c>
      <c r="I291" s="100" t="s">
        <v>175</v>
      </c>
      <c r="J291" s="100" t="s">
        <v>179</v>
      </c>
      <c r="K291" s="100">
        <v>2</v>
      </c>
      <c r="L291" s="101">
        <f>D$210</f>
        <v>2086</v>
      </c>
      <c r="M291" s="102"/>
      <c r="N291" s="22" t="s">
        <v>806</v>
      </c>
      <c r="O291" s="100" t="s">
        <v>82</v>
      </c>
      <c r="P291" s="100" t="s">
        <v>79</v>
      </c>
      <c r="Q291" s="100">
        <v>1</v>
      </c>
      <c r="R291" s="101">
        <f>D382</f>
        <v>7276</v>
      </c>
      <c r="S291" s="5"/>
      <c r="T291" s="22" t="s">
        <v>752</v>
      </c>
      <c r="U291" s="100" t="s">
        <v>119</v>
      </c>
      <c r="V291" s="100" t="s">
        <v>85</v>
      </c>
      <c r="W291" s="100">
        <v>2</v>
      </c>
      <c r="X291" s="101">
        <f>D$190</f>
        <v>3115</v>
      </c>
      <c r="Y291" s="104"/>
      <c r="Z291" s="9"/>
      <c r="AA291" s="104"/>
      <c r="AB291" s="104"/>
      <c r="AC291" s="104"/>
      <c r="AD291" s="104"/>
      <c r="AE291" s="9"/>
      <c r="AF291" s="9"/>
      <c r="AG291" s="104"/>
      <c r="AH291" s="104"/>
      <c r="AI291" s="104"/>
      <c r="AJ291" s="104"/>
      <c r="AK291" s="9"/>
      <c r="AL291" s="9"/>
      <c r="AM291" s="104"/>
      <c r="AN291" s="104"/>
      <c r="AO291" s="104"/>
      <c r="AP291" s="104"/>
      <c r="AZ291" s="203"/>
      <c r="BF291" s="88"/>
      <c r="BG291" s="88"/>
      <c r="BH291" s="88"/>
      <c r="BI291" s="88"/>
      <c r="BJ291" s="88"/>
      <c r="BK291" s="89"/>
    </row>
    <row r="292" spans="1:63" ht="20.25" customHeight="1" x14ac:dyDescent="0.2">
      <c r="A292" s="130" t="s">
        <v>449</v>
      </c>
      <c r="B292" s="107" t="s">
        <v>253</v>
      </c>
      <c r="C292" s="2" t="s">
        <v>19</v>
      </c>
      <c r="D292" s="109">
        <f t="shared" si="28"/>
        <v>18730</v>
      </c>
      <c r="E292" s="110">
        <f t="shared" si="27"/>
        <v>24349</v>
      </c>
      <c r="F292" s="96" t="s">
        <v>1306</v>
      </c>
      <c r="G292" s="96"/>
      <c r="H292" s="27" t="s">
        <v>203</v>
      </c>
      <c r="I292" s="2" t="s">
        <v>175</v>
      </c>
      <c r="J292" s="2" t="s">
        <v>180</v>
      </c>
      <c r="K292" s="2">
        <v>2</v>
      </c>
      <c r="L292" s="111">
        <f>D$211</f>
        <v>2302</v>
      </c>
      <c r="M292" s="102"/>
      <c r="N292" s="27" t="s">
        <v>806</v>
      </c>
      <c r="O292" s="2" t="s">
        <v>82</v>
      </c>
      <c r="P292" s="2" t="s">
        <v>79</v>
      </c>
      <c r="Q292" s="2">
        <v>1</v>
      </c>
      <c r="R292" s="111">
        <f>D382</f>
        <v>7276</v>
      </c>
      <c r="S292" s="5"/>
      <c r="T292" s="27" t="s">
        <v>739</v>
      </c>
      <c r="U292" s="2" t="s">
        <v>120</v>
      </c>
      <c r="V292" s="2" t="s">
        <v>86</v>
      </c>
      <c r="W292" s="2">
        <v>2</v>
      </c>
      <c r="X292" s="111">
        <f>D$191</f>
        <v>3425</v>
      </c>
      <c r="Y292" s="104"/>
      <c r="Z292" s="9"/>
      <c r="AA292" s="104"/>
      <c r="AB292" s="104"/>
      <c r="AC292" s="104"/>
      <c r="AD292" s="104"/>
      <c r="AE292" s="9"/>
      <c r="AF292" s="9"/>
      <c r="AG292" s="104"/>
      <c r="AH292" s="104"/>
      <c r="AI292" s="104"/>
      <c r="AJ292" s="104"/>
      <c r="AK292" s="9"/>
      <c r="AL292" s="9"/>
      <c r="AM292" s="104"/>
      <c r="AN292" s="104"/>
      <c r="AO292" s="104"/>
      <c r="AP292" s="104"/>
      <c r="AZ292" s="203"/>
      <c r="BF292" s="88"/>
      <c r="BG292" s="88"/>
      <c r="BH292" s="88"/>
      <c r="BI292" s="88"/>
      <c r="BJ292" s="88"/>
      <c r="BK292" s="89"/>
    </row>
    <row r="293" spans="1:63" ht="20.25" customHeight="1" x14ac:dyDescent="0.2">
      <c r="A293" s="130" t="s">
        <v>450</v>
      </c>
      <c r="B293" s="107" t="s">
        <v>253</v>
      </c>
      <c r="C293" s="2" t="s">
        <v>20</v>
      </c>
      <c r="D293" s="109">
        <f t="shared" si="28"/>
        <v>19566</v>
      </c>
      <c r="E293" s="110">
        <f t="shared" si="27"/>
        <v>25435.8</v>
      </c>
      <c r="F293" s="96" t="s">
        <v>1307</v>
      </c>
      <c r="G293" s="96"/>
      <c r="H293" s="27" t="s">
        <v>204</v>
      </c>
      <c r="I293" s="2" t="s">
        <v>175</v>
      </c>
      <c r="J293" s="2" t="s">
        <v>181</v>
      </c>
      <c r="K293" s="2">
        <v>2</v>
      </c>
      <c r="L293" s="111">
        <f>D$212</f>
        <v>2410</v>
      </c>
      <c r="M293" s="102"/>
      <c r="N293" s="27" t="s">
        <v>806</v>
      </c>
      <c r="O293" s="2" t="s">
        <v>82</v>
      </c>
      <c r="P293" s="2" t="s">
        <v>79</v>
      </c>
      <c r="Q293" s="2">
        <v>1</v>
      </c>
      <c r="R293" s="111">
        <f>D382</f>
        <v>7276</v>
      </c>
      <c r="S293" s="5"/>
      <c r="T293" s="27" t="s">
        <v>753</v>
      </c>
      <c r="U293" s="2" t="s">
        <v>121</v>
      </c>
      <c r="V293" s="2" t="s">
        <v>87</v>
      </c>
      <c r="W293" s="2">
        <v>2</v>
      </c>
      <c r="X293" s="111">
        <f>D$192</f>
        <v>3735</v>
      </c>
      <c r="Y293" s="104"/>
      <c r="Z293" s="9"/>
      <c r="AA293" s="104"/>
      <c r="AB293" s="104"/>
      <c r="AC293" s="104"/>
      <c r="AD293" s="104"/>
      <c r="AE293" s="9"/>
      <c r="AF293" s="9"/>
      <c r="AG293" s="104"/>
      <c r="AH293" s="104"/>
      <c r="AI293" s="104"/>
      <c r="AJ293" s="104"/>
      <c r="AK293" s="9"/>
      <c r="AL293" s="9"/>
      <c r="AM293" s="104"/>
      <c r="AN293" s="104"/>
      <c r="AO293" s="104"/>
      <c r="AP293" s="104"/>
      <c r="AZ293" s="203"/>
      <c r="BF293" s="88"/>
      <c r="BG293" s="88"/>
      <c r="BH293" s="88"/>
      <c r="BI293" s="88"/>
      <c r="BJ293" s="88"/>
      <c r="BK293" s="89"/>
    </row>
    <row r="294" spans="1:63" ht="20.25" customHeight="1" x14ac:dyDescent="0.2">
      <c r="A294" s="130" t="s">
        <v>451</v>
      </c>
      <c r="B294" s="107" t="s">
        <v>253</v>
      </c>
      <c r="C294" s="2" t="s">
        <v>21</v>
      </c>
      <c r="D294" s="109">
        <f t="shared" si="28"/>
        <v>19784</v>
      </c>
      <c r="E294" s="110">
        <f t="shared" si="27"/>
        <v>25719.200000000001</v>
      </c>
      <c r="F294" s="96" t="s">
        <v>1308</v>
      </c>
      <c r="G294" s="96"/>
      <c r="H294" s="27" t="s">
        <v>205</v>
      </c>
      <c r="I294" s="2" t="s">
        <v>175</v>
      </c>
      <c r="J294" s="2" t="s">
        <v>182</v>
      </c>
      <c r="K294" s="2">
        <v>2</v>
      </c>
      <c r="L294" s="111">
        <f>D$213</f>
        <v>2519</v>
      </c>
      <c r="M294" s="102"/>
      <c r="N294" s="27" t="s">
        <v>806</v>
      </c>
      <c r="O294" s="2" t="s">
        <v>82</v>
      </c>
      <c r="P294" s="2" t="s">
        <v>79</v>
      </c>
      <c r="Q294" s="2">
        <v>1</v>
      </c>
      <c r="R294" s="111">
        <f>D382</f>
        <v>7276</v>
      </c>
      <c r="S294" s="5"/>
      <c r="T294" s="27" t="s">
        <v>701</v>
      </c>
      <c r="U294" s="2" t="s">
        <v>122</v>
      </c>
      <c r="V294" s="2" t="s">
        <v>88</v>
      </c>
      <c r="W294" s="2">
        <v>2</v>
      </c>
      <c r="X294" s="111">
        <f>D$193</f>
        <v>3735</v>
      </c>
      <c r="Y294" s="104"/>
      <c r="Z294" s="9"/>
      <c r="AA294" s="104"/>
      <c r="AB294" s="104"/>
      <c r="AC294" s="104"/>
      <c r="AD294" s="104"/>
      <c r="AE294" s="9"/>
      <c r="AF294" s="9"/>
      <c r="AG294" s="104"/>
      <c r="AH294" s="104"/>
      <c r="AI294" s="104"/>
      <c r="AJ294" s="104"/>
      <c r="AK294" s="9"/>
      <c r="AL294" s="9"/>
      <c r="AM294" s="104"/>
      <c r="AN294" s="104"/>
      <c r="AO294" s="104"/>
      <c r="AP294" s="104"/>
      <c r="AZ294" s="203"/>
      <c r="BF294" s="88"/>
      <c r="BG294" s="88"/>
      <c r="BH294" s="88"/>
      <c r="BI294" s="88"/>
      <c r="BJ294" s="88"/>
      <c r="BK294" s="89"/>
    </row>
    <row r="295" spans="1:63" ht="20.25" customHeight="1" thickBot="1" x14ac:dyDescent="0.25">
      <c r="A295" s="131" t="s">
        <v>452</v>
      </c>
      <c r="B295" s="113" t="s">
        <v>253</v>
      </c>
      <c r="C295" s="117" t="s">
        <v>22</v>
      </c>
      <c r="D295" s="115">
        <f t="shared" si="28"/>
        <v>20846</v>
      </c>
      <c r="E295" s="116">
        <f t="shared" si="27"/>
        <v>27099.8</v>
      </c>
      <c r="F295" s="96" t="s">
        <v>1309</v>
      </c>
      <c r="G295" s="96"/>
      <c r="H295" s="32" t="s">
        <v>206</v>
      </c>
      <c r="I295" s="117" t="s">
        <v>175</v>
      </c>
      <c r="J295" s="117" t="s">
        <v>183</v>
      </c>
      <c r="K295" s="117">
        <v>2</v>
      </c>
      <c r="L295" s="118">
        <f>D$214</f>
        <v>2741</v>
      </c>
      <c r="M295" s="102"/>
      <c r="N295" s="32" t="s">
        <v>806</v>
      </c>
      <c r="O295" s="117" t="s">
        <v>82</v>
      </c>
      <c r="P295" s="117" t="s">
        <v>79</v>
      </c>
      <c r="Q295" s="117">
        <v>1</v>
      </c>
      <c r="R295" s="118">
        <f>D382</f>
        <v>7276</v>
      </c>
      <c r="S295" s="5"/>
      <c r="T295" s="34" t="s">
        <v>702</v>
      </c>
      <c r="U295" s="117" t="s">
        <v>123</v>
      </c>
      <c r="V295" s="117" t="s">
        <v>89</v>
      </c>
      <c r="W295" s="117">
        <v>2</v>
      </c>
      <c r="X295" s="118">
        <f>D$194</f>
        <v>4044</v>
      </c>
      <c r="Y295" s="104"/>
      <c r="Z295" s="9"/>
      <c r="AA295" s="104"/>
      <c r="AB295" s="104"/>
      <c r="AC295" s="104"/>
      <c r="AD295" s="104"/>
      <c r="AE295" s="9"/>
      <c r="AF295" s="9"/>
      <c r="AG295" s="104"/>
      <c r="AH295" s="104"/>
      <c r="AI295" s="104"/>
      <c r="AJ295" s="104"/>
      <c r="AK295" s="9"/>
      <c r="AL295" s="9"/>
      <c r="AM295" s="104"/>
      <c r="AN295" s="104"/>
      <c r="AO295" s="104"/>
      <c r="AP295" s="104"/>
      <c r="AZ295" s="203"/>
      <c r="BF295" s="88"/>
      <c r="BG295" s="88"/>
      <c r="BH295" s="88"/>
      <c r="BI295" s="88"/>
      <c r="BJ295" s="88"/>
      <c r="BK295" s="89"/>
    </row>
    <row r="296" spans="1:63" ht="20.25" customHeight="1" x14ac:dyDescent="0.2">
      <c r="A296" s="132" t="s">
        <v>1242</v>
      </c>
      <c r="B296" s="136" t="s">
        <v>36</v>
      </c>
      <c r="C296" s="100" t="s">
        <v>37</v>
      </c>
      <c r="D296" s="94">
        <f t="shared" si="28"/>
        <v>19215</v>
      </c>
      <c r="E296" s="95">
        <f t="shared" si="27"/>
        <v>24979.5</v>
      </c>
      <c r="F296" s="96" t="s">
        <v>1243</v>
      </c>
      <c r="G296" s="96"/>
      <c r="H296" s="22" t="s">
        <v>202</v>
      </c>
      <c r="I296" s="100" t="s">
        <v>175</v>
      </c>
      <c r="J296" s="100" t="s">
        <v>179</v>
      </c>
      <c r="K296" s="100">
        <v>1</v>
      </c>
      <c r="L296" s="101">
        <f>D$210</f>
        <v>2086</v>
      </c>
      <c r="M296" s="102"/>
      <c r="N296" s="22" t="s">
        <v>778</v>
      </c>
      <c r="O296" s="100" t="s">
        <v>198</v>
      </c>
      <c r="P296" s="100" t="s">
        <v>77</v>
      </c>
      <c r="Q296" s="100">
        <v>1</v>
      </c>
      <c r="R296" s="101">
        <f>D367</f>
        <v>3874</v>
      </c>
      <c r="S296" s="5"/>
      <c r="T296" s="22" t="s">
        <v>752</v>
      </c>
      <c r="U296" s="146" t="s">
        <v>119</v>
      </c>
      <c r="V296" s="100" t="s">
        <v>85</v>
      </c>
      <c r="W296" s="100">
        <v>1</v>
      </c>
      <c r="X296" s="101">
        <f>D$190</f>
        <v>3115</v>
      </c>
      <c r="Y296" s="104"/>
      <c r="Z296" s="22" t="s">
        <v>277</v>
      </c>
      <c r="AA296" s="100" t="s">
        <v>237</v>
      </c>
      <c r="AB296" s="100"/>
      <c r="AC296" s="100">
        <v>1</v>
      </c>
      <c r="AD296" s="101">
        <f t="shared" ref="AD296:AD325" si="33">D$201</f>
        <v>1054</v>
      </c>
      <c r="AF296" s="22" t="s">
        <v>255</v>
      </c>
      <c r="AG296" s="100" t="s">
        <v>220</v>
      </c>
      <c r="AH296" s="100" t="s">
        <v>221</v>
      </c>
      <c r="AI296" s="100">
        <v>1</v>
      </c>
      <c r="AJ296" s="101">
        <f t="shared" ref="AJ296:AJ305" si="34">D$257</f>
        <v>8536</v>
      </c>
      <c r="AL296" s="22" t="s">
        <v>256</v>
      </c>
      <c r="AM296" s="100" t="s">
        <v>224</v>
      </c>
      <c r="AN296" s="100" t="s">
        <v>222</v>
      </c>
      <c r="AO296" s="100">
        <v>1</v>
      </c>
      <c r="AP296" s="101">
        <f>D$258</f>
        <v>550</v>
      </c>
      <c r="AZ296" s="87"/>
      <c r="BF296" s="88"/>
      <c r="BG296" s="88"/>
      <c r="BH296" s="88"/>
      <c r="BI296" s="88"/>
      <c r="BJ296" s="88"/>
      <c r="BK296" s="89"/>
    </row>
    <row r="297" spans="1:63" ht="20.25" customHeight="1" x14ac:dyDescent="0.2">
      <c r="A297" s="128" t="s">
        <v>1244</v>
      </c>
      <c r="B297" s="140" t="s">
        <v>36</v>
      </c>
      <c r="C297" s="2" t="s">
        <v>38</v>
      </c>
      <c r="D297" s="109">
        <f t="shared" si="28"/>
        <v>19741</v>
      </c>
      <c r="E297" s="110">
        <f t="shared" si="27"/>
        <v>25663.3</v>
      </c>
      <c r="F297" s="96" t="s">
        <v>1245</v>
      </c>
      <c r="G297" s="96"/>
      <c r="H297" s="27" t="s">
        <v>203</v>
      </c>
      <c r="I297" s="2" t="s">
        <v>175</v>
      </c>
      <c r="J297" s="2" t="s">
        <v>180</v>
      </c>
      <c r="K297" s="2">
        <v>1</v>
      </c>
      <c r="L297" s="111">
        <f>D$211</f>
        <v>2302</v>
      </c>
      <c r="M297" s="102"/>
      <c r="N297" s="27" t="s">
        <v>778</v>
      </c>
      <c r="O297" s="2" t="s">
        <v>198</v>
      </c>
      <c r="P297" s="2" t="s">
        <v>77</v>
      </c>
      <c r="Q297" s="2">
        <v>1</v>
      </c>
      <c r="R297" s="111">
        <f>D367</f>
        <v>3874</v>
      </c>
      <c r="S297" s="5"/>
      <c r="T297" s="27" t="s">
        <v>739</v>
      </c>
      <c r="U297" s="2" t="s">
        <v>120</v>
      </c>
      <c r="V297" s="2" t="s">
        <v>86</v>
      </c>
      <c r="W297" s="2">
        <v>1</v>
      </c>
      <c r="X297" s="111">
        <f>D$191</f>
        <v>3425</v>
      </c>
      <c r="Y297" s="104"/>
      <c r="Z297" s="27" t="s">
        <v>277</v>
      </c>
      <c r="AA297" s="2" t="s">
        <v>237</v>
      </c>
      <c r="AB297" s="2"/>
      <c r="AC297" s="2">
        <v>1</v>
      </c>
      <c r="AD297" s="111">
        <f t="shared" si="33"/>
        <v>1054</v>
      </c>
      <c r="AF297" s="27" t="s">
        <v>255</v>
      </c>
      <c r="AG297" s="2" t="s">
        <v>220</v>
      </c>
      <c r="AH297" s="2" t="s">
        <v>221</v>
      </c>
      <c r="AI297" s="2">
        <v>1</v>
      </c>
      <c r="AJ297" s="111">
        <f t="shared" si="34"/>
        <v>8536</v>
      </c>
      <c r="AL297" s="27" t="s">
        <v>256</v>
      </c>
      <c r="AM297" s="2" t="s">
        <v>224</v>
      </c>
      <c r="AN297" s="2" t="s">
        <v>222</v>
      </c>
      <c r="AO297" s="2">
        <v>1</v>
      </c>
      <c r="AP297" s="111">
        <f>D$258</f>
        <v>550</v>
      </c>
      <c r="AZ297" s="87"/>
      <c r="BF297" s="88"/>
      <c r="BG297" s="88"/>
      <c r="BH297" s="88"/>
      <c r="BI297" s="88"/>
      <c r="BJ297" s="88"/>
      <c r="BK297" s="89"/>
    </row>
    <row r="298" spans="1:63" ht="20.25" customHeight="1" x14ac:dyDescent="0.2">
      <c r="A298" s="128" t="s">
        <v>1310</v>
      </c>
      <c r="B298" s="140" t="s">
        <v>36</v>
      </c>
      <c r="C298" s="2" t="s">
        <v>39</v>
      </c>
      <c r="D298" s="51">
        <f t="shared" si="28"/>
        <v>20159</v>
      </c>
      <c r="E298" s="110">
        <f t="shared" si="27"/>
        <v>26206.7</v>
      </c>
      <c r="F298" s="96" t="s">
        <v>1311</v>
      </c>
      <c r="G298" s="96"/>
      <c r="H298" s="27" t="s">
        <v>204</v>
      </c>
      <c r="I298" s="2" t="s">
        <v>175</v>
      </c>
      <c r="J298" s="2" t="s">
        <v>181</v>
      </c>
      <c r="K298" s="2">
        <v>1</v>
      </c>
      <c r="L298" s="111">
        <f>D$212</f>
        <v>2410</v>
      </c>
      <c r="M298" s="102"/>
      <c r="N298" s="27" t="s">
        <v>778</v>
      </c>
      <c r="O298" s="2" t="s">
        <v>198</v>
      </c>
      <c r="P298" s="2" t="s">
        <v>77</v>
      </c>
      <c r="Q298" s="2">
        <v>1</v>
      </c>
      <c r="R298" s="111">
        <f>D367</f>
        <v>3874</v>
      </c>
      <c r="S298" s="5"/>
      <c r="T298" s="27" t="s">
        <v>753</v>
      </c>
      <c r="U298" s="2" t="s">
        <v>121</v>
      </c>
      <c r="V298" s="2" t="s">
        <v>87</v>
      </c>
      <c r="W298" s="2">
        <v>1</v>
      </c>
      <c r="X298" s="111">
        <f>D$192</f>
        <v>3735</v>
      </c>
      <c r="Y298" s="104"/>
      <c r="Z298" s="27" t="s">
        <v>277</v>
      </c>
      <c r="AA298" s="2" t="s">
        <v>237</v>
      </c>
      <c r="AB298" s="2"/>
      <c r="AC298" s="2">
        <v>1</v>
      </c>
      <c r="AD298" s="111">
        <f t="shared" si="33"/>
        <v>1054</v>
      </c>
      <c r="AF298" s="27" t="s">
        <v>255</v>
      </c>
      <c r="AG298" s="2" t="s">
        <v>220</v>
      </c>
      <c r="AH298" s="2" t="s">
        <v>221</v>
      </c>
      <c r="AI298" s="2">
        <v>1</v>
      </c>
      <c r="AJ298" s="111">
        <f t="shared" si="34"/>
        <v>8536</v>
      </c>
      <c r="AL298" s="27" t="s">
        <v>256</v>
      </c>
      <c r="AM298" s="2" t="s">
        <v>224</v>
      </c>
      <c r="AN298" s="2" t="s">
        <v>222</v>
      </c>
      <c r="AO298" s="2">
        <v>1</v>
      </c>
      <c r="AP298" s="111">
        <f>D$258</f>
        <v>550</v>
      </c>
      <c r="AZ298" s="87"/>
      <c r="BF298" s="88"/>
      <c r="BG298" s="88"/>
      <c r="BH298" s="88"/>
      <c r="BI298" s="88"/>
      <c r="BJ298" s="88"/>
      <c r="BK298" s="89"/>
    </row>
    <row r="299" spans="1:63" ht="20.25" customHeight="1" x14ac:dyDescent="0.2">
      <c r="A299" s="128" t="s">
        <v>1312</v>
      </c>
      <c r="B299" s="140" t="s">
        <v>36</v>
      </c>
      <c r="C299" s="2" t="s">
        <v>40</v>
      </c>
      <c r="D299" s="51">
        <f t="shared" si="28"/>
        <v>20268</v>
      </c>
      <c r="E299" s="110">
        <f t="shared" si="27"/>
        <v>26348.400000000001</v>
      </c>
      <c r="F299" s="96" t="s">
        <v>1313</v>
      </c>
      <c r="G299" s="96"/>
      <c r="H299" s="27" t="s">
        <v>205</v>
      </c>
      <c r="I299" s="2" t="s">
        <v>175</v>
      </c>
      <c r="J299" s="2" t="s">
        <v>182</v>
      </c>
      <c r="K299" s="2">
        <v>1</v>
      </c>
      <c r="L299" s="111">
        <f>D$213</f>
        <v>2519</v>
      </c>
      <c r="M299" s="102"/>
      <c r="N299" s="27" t="s">
        <v>778</v>
      </c>
      <c r="O299" s="2" t="s">
        <v>198</v>
      </c>
      <c r="P299" s="2" t="s">
        <v>77</v>
      </c>
      <c r="Q299" s="2">
        <v>1</v>
      </c>
      <c r="R299" s="111">
        <f>D367</f>
        <v>3874</v>
      </c>
      <c r="S299" s="5"/>
      <c r="T299" s="27" t="s">
        <v>701</v>
      </c>
      <c r="U299" s="2" t="s">
        <v>122</v>
      </c>
      <c r="V299" s="2" t="s">
        <v>88</v>
      </c>
      <c r="W299" s="2">
        <v>1</v>
      </c>
      <c r="X299" s="111">
        <f>D$193</f>
        <v>3735</v>
      </c>
      <c r="Y299" s="104"/>
      <c r="Z299" s="27" t="s">
        <v>277</v>
      </c>
      <c r="AA299" s="2" t="s">
        <v>237</v>
      </c>
      <c r="AB299" s="2"/>
      <c r="AC299" s="2">
        <v>1</v>
      </c>
      <c r="AD299" s="111">
        <f t="shared" si="33"/>
        <v>1054</v>
      </c>
      <c r="AF299" s="27" t="s">
        <v>255</v>
      </c>
      <c r="AG299" s="2" t="s">
        <v>220</v>
      </c>
      <c r="AH299" s="2" t="s">
        <v>221</v>
      </c>
      <c r="AI299" s="2">
        <v>1</v>
      </c>
      <c r="AJ299" s="111">
        <f t="shared" si="34"/>
        <v>8536</v>
      </c>
      <c r="AL299" s="27" t="s">
        <v>256</v>
      </c>
      <c r="AM299" s="2" t="s">
        <v>224</v>
      </c>
      <c r="AN299" s="2" t="s">
        <v>222</v>
      </c>
      <c r="AO299" s="2">
        <v>1</v>
      </c>
      <c r="AP299" s="111">
        <f>D$258</f>
        <v>550</v>
      </c>
      <c r="AZ299" s="87"/>
    </row>
    <row r="300" spans="1:63" ht="20.25" customHeight="1" thickBot="1" x14ac:dyDescent="0.25">
      <c r="A300" s="143" t="s">
        <v>1314</v>
      </c>
      <c r="B300" s="141" t="s">
        <v>36</v>
      </c>
      <c r="C300" s="117" t="s">
        <v>41</v>
      </c>
      <c r="D300" s="144">
        <f t="shared" si="28"/>
        <v>20799</v>
      </c>
      <c r="E300" s="116">
        <f t="shared" si="27"/>
        <v>27038.7</v>
      </c>
      <c r="F300" s="96" t="s">
        <v>1315</v>
      </c>
      <c r="G300" s="96"/>
      <c r="H300" s="32" t="s">
        <v>206</v>
      </c>
      <c r="I300" s="117" t="s">
        <v>175</v>
      </c>
      <c r="J300" s="117" t="s">
        <v>183</v>
      </c>
      <c r="K300" s="117">
        <v>1</v>
      </c>
      <c r="L300" s="118">
        <f>D$214</f>
        <v>2741</v>
      </c>
      <c r="M300" s="102"/>
      <c r="N300" s="32" t="s">
        <v>784</v>
      </c>
      <c r="O300" s="117" t="s">
        <v>198</v>
      </c>
      <c r="P300" s="117" t="s">
        <v>77</v>
      </c>
      <c r="Q300" s="117">
        <v>1</v>
      </c>
      <c r="R300" s="118">
        <f>D367</f>
        <v>3874</v>
      </c>
      <c r="S300" s="5"/>
      <c r="T300" s="34" t="s">
        <v>702</v>
      </c>
      <c r="U300" s="117" t="s">
        <v>123</v>
      </c>
      <c r="V300" s="117" t="s">
        <v>89</v>
      </c>
      <c r="W300" s="117">
        <v>1</v>
      </c>
      <c r="X300" s="118">
        <f>D$194</f>
        <v>4044</v>
      </c>
      <c r="Y300" s="104"/>
      <c r="Z300" s="32" t="s">
        <v>277</v>
      </c>
      <c r="AA300" s="117" t="s">
        <v>237</v>
      </c>
      <c r="AB300" s="117"/>
      <c r="AC300" s="117">
        <v>1</v>
      </c>
      <c r="AD300" s="118">
        <f t="shared" si="33"/>
        <v>1054</v>
      </c>
      <c r="AF300" s="32" t="s">
        <v>255</v>
      </c>
      <c r="AG300" s="117" t="s">
        <v>220</v>
      </c>
      <c r="AH300" s="117" t="s">
        <v>221</v>
      </c>
      <c r="AI300" s="117">
        <v>1</v>
      </c>
      <c r="AJ300" s="118">
        <f t="shared" si="34"/>
        <v>8536</v>
      </c>
      <c r="AL300" s="32" t="s">
        <v>256</v>
      </c>
      <c r="AM300" s="117" t="s">
        <v>224</v>
      </c>
      <c r="AN300" s="117" t="s">
        <v>222</v>
      </c>
      <c r="AO300" s="117">
        <v>1</v>
      </c>
      <c r="AP300" s="118">
        <f>D$258</f>
        <v>550</v>
      </c>
      <c r="AZ300" s="87"/>
    </row>
    <row r="301" spans="1:63" ht="20.25" customHeight="1" x14ac:dyDescent="0.2">
      <c r="A301" s="132" t="s">
        <v>453</v>
      </c>
      <c r="B301" s="136" t="s">
        <v>36</v>
      </c>
      <c r="C301" s="100" t="s">
        <v>42</v>
      </c>
      <c r="D301" s="145">
        <f t="shared" si="28"/>
        <v>36308</v>
      </c>
      <c r="E301" s="95">
        <f t="shared" si="27"/>
        <v>47200.4</v>
      </c>
      <c r="F301" s="96" t="s">
        <v>1316</v>
      </c>
      <c r="G301" s="96"/>
      <c r="H301" s="38" t="s">
        <v>202</v>
      </c>
      <c r="I301" s="124" t="s">
        <v>175</v>
      </c>
      <c r="J301" s="124" t="s">
        <v>179</v>
      </c>
      <c r="K301" s="124">
        <v>2</v>
      </c>
      <c r="L301" s="125">
        <f>D$210</f>
        <v>2086</v>
      </c>
      <c r="M301" s="102"/>
      <c r="N301" s="22" t="s">
        <v>784</v>
      </c>
      <c r="O301" s="100" t="s">
        <v>200</v>
      </c>
      <c r="P301" s="100" t="s">
        <v>79</v>
      </c>
      <c r="Q301" s="100">
        <v>1</v>
      </c>
      <c r="R301" s="101">
        <f>D370</f>
        <v>6062</v>
      </c>
      <c r="S301" s="5"/>
      <c r="T301" s="22" t="s">
        <v>752</v>
      </c>
      <c r="U301" s="146" t="s">
        <v>119</v>
      </c>
      <c r="V301" s="100" t="s">
        <v>85</v>
      </c>
      <c r="W301" s="100">
        <v>2</v>
      </c>
      <c r="X301" s="101">
        <f>D$190</f>
        <v>3115</v>
      </c>
      <c r="Y301" s="104"/>
      <c r="Z301" s="38" t="s">
        <v>277</v>
      </c>
      <c r="AA301" s="124" t="s">
        <v>237</v>
      </c>
      <c r="AB301" s="124"/>
      <c r="AC301" s="124">
        <v>2</v>
      </c>
      <c r="AD301" s="125">
        <f t="shared" si="33"/>
        <v>1054</v>
      </c>
      <c r="AF301" s="38" t="s">
        <v>255</v>
      </c>
      <c r="AG301" s="124" t="s">
        <v>220</v>
      </c>
      <c r="AH301" s="124" t="s">
        <v>221</v>
      </c>
      <c r="AI301" s="124">
        <v>2</v>
      </c>
      <c r="AJ301" s="125">
        <f t="shared" si="34"/>
        <v>8536</v>
      </c>
      <c r="AL301" s="22" t="s">
        <v>257</v>
      </c>
      <c r="AM301" s="100" t="s">
        <v>226</v>
      </c>
      <c r="AN301" s="100" t="s">
        <v>223</v>
      </c>
      <c r="AO301" s="100">
        <v>1</v>
      </c>
      <c r="AP301" s="101">
        <f>D$259</f>
        <v>664</v>
      </c>
      <c r="AZ301" s="87"/>
    </row>
    <row r="302" spans="1:63" ht="20.25" customHeight="1" x14ac:dyDescent="0.2">
      <c r="A302" s="128" t="s">
        <v>454</v>
      </c>
      <c r="B302" s="140" t="s">
        <v>36</v>
      </c>
      <c r="C302" s="2" t="s">
        <v>43</v>
      </c>
      <c r="D302" s="51">
        <f t="shared" si="28"/>
        <v>37360</v>
      </c>
      <c r="E302" s="110">
        <f t="shared" si="27"/>
        <v>48568</v>
      </c>
      <c r="F302" s="96" t="s">
        <v>1317</v>
      </c>
      <c r="G302" s="96"/>
      <c r="H302" s="27" t="s">
        <v>203</v>
      </c>
      <c r="I302" s="2" t="s">
        <v>175</v>
      </c>
      <c r="J302" s="2" t="s">
        <v>180</v>
      </c>
      <c r="K302" s="2">
        <v>2</v>
      </c>
      <c r="L302" s="111">
        <f>D$211</f>
        <v>2302</v>
      </c>
      <c r="M302" s="102"/>
      <c r="N302" s="27" t="s">
        <v>784</v>
      </c>
      <c r="O302" s="2" t="s">
        <v>200</v>
      </c>
      <c r="P302" s="2" t="s">
        <v>79</v>
      </c>
      <c r="Q302" s="2">
        <v>1</v>
      </c>
      <c r="R302" s="111">
        <f>D370</f>
        <v>6062</v>
      </c>
      <c r="S302" s="5"/>
      <c r="T302" s="27" t="s">
        <v>739</v>
      </c>
      <c r="U302" s="2" t="s">
        <v>120</v>
      </c>
      <c r="V302" s="2" t="s">
        <v>86</v>
      </c>
      <c r="W302" s="2">
        <v>2</v>
      </c>
      <c r="X302" s="111">
        <f>D$191</f>
        <v>3425</v>
      </c>
      <c r="Y302" s="104"/>
      <c r="Z302" s="27" t="s">
        <v>277</v>
      </c>
      <c r="AA302" s="2" t="s">
        <v>237</v>
      </c>
      <c r="AB302" s="2"/>
      <c r="AC302" s="2">
        <v>2</v>
      </c>
      <c r="AD302" s="111">
        <f t="shared" si="33"/>
        <v>1054</v>
      </c>
      <c r="AF302" s="27" t="s">
        <v>255</v>
      </c>
      <c r="AG302" s="2" t="s">
        <v>220</v>
      </c>
      <c r="AH302" s="2" t="s">
        <v>221</v>
      </c>
      <c r="AI302" s="2">
        <v>2</v>
      </c>
      <c r="AJ302" s="111">
        <f t="shared" si="34"/>
        <v>8536</v>
      </c>
      <c r="AL302" s="27" t="s">
        <v>257</v>
      </c>
      <c r="AM302" s="2" t="s">
        <v>226</v>
      </c>
      <c r="AN302" s="2" t="s">
        <v>223</v>
      </c>
      <c r="AO302" s="2">
        <v>1</v>
      </c>
      <c r="AP302" s="111">
        <f>D$259</f>
        <v>664</v>
      </c>
      <c r="AZ302" s="87"/>
    </row>
    <row r="303" spans="1:63" ht="20.25" customHeight="1" x14ac:dyDescent="0.2">
      <c r="A303" s="128" t="s">
        <v>455</v>
      </c>
      <c r="B303" s="140" t="s">
        <v>36</v>
      </c>
      <c r="C303" s="2" t="s">
        <v>44</v>
      </c>
      <c r="D303" s="51">
        <f t="shared" si="28"/>
        <v>38196</v>
      </c>
      <c r="E303" s="110">
        <f t="shared" si="27"/>
        <v>49654.8</v>
      </c>
      <c r="F303" s="96" t="s">
        <v>1318</v>
      </c>
      <c r="G303" s="96"/>
      <c r="H303" s="27" t="s">
        <v>204</v>
      </c>
      <c r="I303" s="2" t="s">
        <v>175</v>
      </c>
      <c r="J303" s="2" t="s">
        <v>181</v>
      </c>
      <c r="K303" s="2">
        <v>2</v>
      </c>
      <c r="L303" s="111">
        <f>D$212</f>
        <v>2410</v>
      </c>
      <c r="M303" s="102"/>
      <c r="N303" s="27" t="s">
        <v>784</v>
      </c>
      <c r="O303" s="2" t="s">
        <v>200</v>
      </c>
      <c r="P303" s="2" t="s">
        <v>79</v>
      </c>
      <c r="Q303" s="2">
        <v>1</v>
      </c>
      <c r="R303" s="111">
        <f>D370</f>
        <v>6062</v>
      </c>
      <c r="S303" s="5"/>
      <c r="T303" s="27" t="s">
        <v>753</v>
      </c>
      <c r="U303" s="2" t="s">
        <v>121</v>
      </c>
      <c r="V303" s="2" t="s">
        <v>87</v>
      </c>
      <c r="W303" s="2">
        <v>2</v>
      </c>
      <c r="X303" s="111">
        <f>D$192</f>
        <v>3735</v>
      </c>
      <c r="Y303" s="104"/>
      <c r="Z303" s="27" t="s">
        <v>277</v>
      </c>
      <c r="AA303" s="2" t="s">
        <v>237</v>
      </c>
      <c r="AB303" s="2"/>
      <c r="AC303" s="2">
        <v>2</v>
      </c>
      <c r="AD303" s="111">
        <f t="shared" si="33"/>
        <v>1054</v>
      </c>
      <c r="AF303" s="27" t="s">
        <v>255</v>
      </c>
      <c r="AG303" s="2" t="s">
        <v>220</v>
      </c>
      <c r="AH303" s="2" t="s">
        <v>221</v>
      </c>
      <c r="AI303" s="2">
        <v>2</v>
      </c>
      <c r="AJ303" s="111">
        <f t="shared" si="34"/>
        <v>8536</v>
      </c>
      <c r="AL303" s="27" t="s">
        <v>257</v>
      </c>
      <c r="AM303" s="2" t="s">
        <v>226</v>
      </c>
      <c r="AN303" s="2" t="s">
        <v>223</v>
      </c>
      <c r="AO303" s="2">
        <v>1</v>
      </c>
      <c r="AP303" s="111">
        <f>D$259</f>
        <v>664</v>
      </c>
      <c r="AZ303" s="87"/>
    </row>
    <row r="304" spans="1:63" ht="20.25" customHeight="1" x14ac:dyDescent="0.2">
      <c r="A304" s="128" t="s">
        <v>456</v>
      </c>
      <c r="B304" s="140" t="s">
        <v>36</v>
      </c>
      <c r="C304" s="2" t="s">
        <v>45</v>
      </c>
      <c r="D304" s="51">
        <f t="shared" si="28"/>
        <v>38414</v>
      </c>
      <c r="E304" s="110">
        <f t="shared" si="27"/>
        <v>49938.200000000004</v>
      </c>
      <c r="F304" s="96" t="s">
        <v>1319</v>
      </c>
      <c r="G304" s="96"/>
      <c r="H304" s="27" t="s">
        <v>205</v>
      </c>
      <c r="I304" s="2" t="s">
        <v>175</v>
      </c>
      <c r="J304" s="2" t="s">
        <v>182</v>
      </c>
      <c r="K304" s="2">
        <v>2</v>
      </c>
      <c r="L304" s="111">
        <f>D$213</f>
        <v>2519</v>
      </c>
      <c r="M304" s="102"/>
      <c r="N304" s="27" t="s">
        <v>784</v>
      </c>
      <c r="O304" s="2" t="s">
        <v>200</v>
      </c>
      <c r="P304" s="2" t="s">
        <v>79</v>
      </c>
      <c r="Q304" s="2">
        <v>1</v>
      </c>
      <c r="R304" s="111">
        <f>D370</f>
        <v>6062</v>
      </c>
      <c r="S304" s="5"/>
      <c r="T304" s="27" t="s">
        <v>701</v>
      </c>
      <c r="U304" s="2" t="s">
        <v>122</v>
      </c>
      <c r="V304" s="2" t="s">
        <v>88</v>
      </c>
      <c r="W304" s="2">
        <v>2</v>
      </c>
      <c r="X304" s="111">
        <f>D$193</f>
        <v>3735</v>
      </c>
      <c r="Y304" s="104"/>
      <c r="Z304" s="27" t="s">
        <v>277</v>
      </c>
      <c r="AA304" s="2" t="s">
        <v>237</v>
      </c>
      <c r="AB304" s="2"/>
      <c r="AC304" s="2">
        <v>2</v>
      </c>
      <c r="AD304" s="111">
        <f t="shared" si="33"/>
        <v>1054</v>
      </c>
      <c r="AF304" s="27" t="s">
        <v>255</v>
      </c>
      <c r="AG304" s="2" t="s">
        <v>220</v>
      </c>
      <c r="AH304" s="2" t="s">
        <v>221</v>
      </c>
      <c r="AI304" s="2">
        <v>2</v>
      </c>
      <c r="AJ304" s="111">
        <f t="shared" si="34"/>
        <v>8536</v>
      </c>
      <c r="AL304" s="27" t="s">
        <v>257</v>
      </c>
      <c r="AM304" s="2" t="s">
        <v>226</v>
      </c>
      <c r="AN304" s="2" t="s">
        <v>223</v>
      </c>
      <c r="AO304" s="2">
        <v>1</v>
      </c>
      <c r="AP304" s="111">
        <f>D$259</f>
        <v>664</v>
      </c>
      <c r="AZ304" s="87"/>
    </row>
    <row r="305" spans="1:52" ht="20.25" customHeight="1" thickBot="1" x14ac:dyDescent="0.25">
      <c r="A305" s="143" t="s">
        <v>457</v>
      </c>
      <c r="B305" s="141" t="s">
        <v>36</v>
      </c>
      <c r="C305" s="117" t="s">
        <v>46</v>
      </c>
      <c r="D305" s="144">
        <f t="shared" si="28"/>
        <v>39476</v>
      </c>
      <c r="E305" s="116">
        <f t="shared" si="27"/>
        <v>51318.8</v>
      </c>
      <c r="F305" s="96" t="s">
        <v>1320</v>
      </c>
      <c r="G305" s="96"/>
      <c r="H305" s="34" t="s">
        <v>206</v>
      </c>
      <c r="I305" s="119" t="s">
        <v>175</v>
      </c>
      <c r="J305" s="119" t="s">
        <v>183</v>
      </c>
      <c r="K305" s="119">
        <v>2</v>
      </c>
      <c r="L305" s="120">
        <f>D$214</f>
        <v>2741</v>
      </c>
      <c r="M305" s="102"/>
      <c r="N305" s="32" t="s">
        <v>784</v>
      </c>
      <c r="O305" s="117" t="s">
        <v>200</v>
      </c>
      <c r="P305" s="117" t="s">
        <v>79</v>
      </c>
      <c r="Q305" s="117">
        <v>1</v>
      </c>
      <c r="R305" s="118">
        <f>D370</f>
        <v>6062</v>
      </c>
      <c r="S305" s="5"/>
      <c r="T305" s="34" t="s">
        <v>702</v>
      </c>
      <c r="U305" s="117" t="s">
        <v>123</v>
      </c>
      <c r="V305" s="117" t="s">
        <v>89</v>
      </c>
      <c r="W305" s="117">
        <v>2</v>
      </c>
      <c r="X305" s="118">
        <f>D$194</f>
        <v>4044</v>
      </c>
      <c r="Y305" s="104"/>
      <c r="Z305" s="34" t="s">
        <v>277</v>
      </c>
      <c r="AA305" s="119" t="s">
        <v>237</v>
      </c>
      <c r="AB305" s="119"/>
      <c r="AC305" s="119">
        <v>2</v>
      </c>
      <c r="AD305" s="120">
        <f t="shared" si="33"/>
        <v>1054</v>
      </c>
      <c r="AF305" s="34" t="s">
        <v>255</v>
      </c>
      <c r="AG305" s="119" t="s">
        <v>220</v>
      </c>
      <c r="AH305" s="119" t="s">
        <v>221</v>
      </c>
      <c r="AI305" s="119">
        <v>2</v>
      </c>
      <c r="AJ305" s="120">
        <f t="shared" si="34"/>
        <v>8536</v>
      </c>
      <c r="AL305" s="32" t="s">
        <v>257</v>
      </c>
      <c r="AM305" s="117" t="s">
        <v>226</v>
      </c>
      <c r="AN305" s="117" t="s">
        <v>223</v>
      </c>
      <c r="AO305" s="117">
        <v>1</v>
      </c>
      <c r="AP305" s="118">
        <f>D$259</f>
        <v>664</v>
      </c>
      <c r="AZ305" s="87"/>
    </row>
    <row r="306" spans="1:52" ht="20.25" customHeight="1" x14ac:dyDescent="0.2">
      <c r="A306" s="132" t="s">
        <v>458</v>
      </c>
      <c r="B306" s="136" t="s">
        <v>47</v>
      </c>
      <c r="C306" s="100" t="s">
        <v>48</v>
      </c>
      <c r="D306" s="145">
        <f t="shared" si="28"/>
        <v>34431</v>
      </c>
      <c r="E306" s="95">
        <f t="shared" si="27"/>
        <v>44760.3</v>
      </c>
      <c r="F306" s="96" t="s">
        <v>1472</v>
      </c>
      <c r="G306" s="96"/>
      <c r="H306" s="22" t="s">
        <v>202</v>
      </c>
      <c r="I306" s="100" t="s">
        <v>175</v>
      </c>
      <c r="J306" s="100" t="s">
        <v>179</v>
      </c>
      <c r="K306" s="100">
        <v>2</v>
      </c>
      <c r="L306" s="101">
        <f>D$210</f>
        <v>2086</v>
      </c>
      <c r="M306" s="102"/>
      <c r="N306" s="22" t="s">
        <v>784</v>
      </c>
      <c r="O306" s="100" t="s">
        <v>200</v>
      </c>
      <c r="P306" s="100" t="s">
        <v>79</v>
      </c>
      <c r="Q306" s="100">
        <v>1</v>
      </c>
      <c r="R306" s="101">
        <f>D370</f>
        <v>6062</v>
      </c>
      <c r="S306" s="5"/>
      <c r="T306" s="22" t="s">
        <v>752</v>
      </c>
      <c r="U306" s="146" t="s">
        <v>119</v>
      </c>
      <c r="V306" s="100" t="s">
        <v>85</v>
      </c>
      <c r="W306" s="100">
        <v>2</v>
      </c>
      <c r="X306" s="101">
        <f>D$190</f>
        <v>3115</v>
      </c>
      <c r="Y306" s="104"/>
      <c r="Z306" s="22" t="s">
        <v>277</v>
      </c>
      <c r="AA306" s="100" t="s">
        <v>237</v>
      </c>
      <c r="AB306" s="100"/>
      <c r="AC306" s="100">
        <v>2</v>
      </c>
      <c r="AD306" s="101">
        <f t="shared" si="33"/>
        <v>1054</v>
      </c>
      <c r="AF306" s="22" t="s">
        <v>249</v>
      </c>
      <c r="AG306" s="100" t="s">
        <v>270</v>
      </c>
      <c r="AH306" s="100" t="s">
        <v>30</v>
      </c>
      <c r="AI306" s="100">
        <v>1</v>
      </c>
      <c r="AJ306" s="101">
        <f>D$43</f>
        <v>15859</v>
      </c>
      <c r="AL306" s="9"/>
      <c r="AM306" s="104"/>
      <c r="AN306" s="104"/>
      <c r="AO306" s="104"/>
      <c r="AP306" s="104"/>
      <c r="AZ306" s="87"/>
    </row>
    <row r="307" spans="1:52" ht="20.25" customHeight="1" x14ac:dyDescent="0.2">
      <c r="A307" s="128" t="s">
        <v>459</v>
      </c>
      <c r="B307" s="137" t="s">
        <v>47</v>
      </c>
      <c r="C307" s="2" t="s">
        <v>49</v>
      </c>
      <c r="D307" s="51">
        <f t="shared" si="28"/>
        <v>35483</v>
      </c>
      <c r="E307" s="110">
        <f t="shared" si="27"/>
        <v>46127.9</v>
      </c>
      <c r="F307" s="96" t="s">
        <v>1473</v>
      </c>
      <c r="G307" s="96"/>
      <c r="H307" s="27" t="s">
        <v>203</v>
      </c>
      <c r="I307" s="2" t="s">
        <v>175</v>
      </c>
      <c r="J307" s="2" t="s">
        <v>180</v>
      </c>
      <c r="K307" s="2">
        <v>2</v>
      </c>
      <c r="L307" s="111">
        <f>D$211</f>
        <v>2302</v>
      </c>
      <c r="M307" s="102"/>
      <c r="N307" s="27" t="s">
        <v>784</v>
      </c>
      <c r="O307" s="2" t="s">
        <v>200</v>
      </c>
      <c r="P307" s="2" t="s">
        <v>79</v>
      </c>
      <c r="Q307" s="2">
        <v>1</v>
      </c>
      <c r="R307" s="111">
        <f>D370</f>
        <v>6062</v>
      </c>
      <c r="S307" s="5"/>
      <c r="T307" s="27" t="s">
        <v>739</v>
      </c>
      <c r="U307" s="2" t="s">
        <v>120</v>
      </c>
      <c r="V307" s="2" t="s">
        <v>86</v>
      </c>
      <c r="W307" s="2">
        <v>2</v>
      </c>
      <c r="X307" s="111">
        <f>D$191</f>
        <v>3425</v>
      </c>
      <c r="Y307" s="104"/>
      <c r="Z307" s="27" t="s">
        <v>277</v>
      </c>
      <c r="AA307" s="2" t="s">
        <v>237</v>
      </c>
      <c r="AB307" s="2"/>
      <c r="AC307" s="2">
        <v>2</v>
      </c>
      <c r="AD307" s="111">
        <f t="shared" si="33"/>
        <v>1054</v>
      </c>
      <c r="AF307" s="27" t="s">
        <v>249</v>
      </c>
      <c r="AG307" s="2" t="s">
        <v>270</v>
      </c>
      <c r="AH307" s="2" t="s">
        <v>30</v>
      </c>
      <c r="AI307" s="2">
        <v>1</v>
      </c>
      <c r="AJ307" s="111">
        <f>D$43</f>
        <v>15859</v>
      </c>
      <c r="AL307" s="9"/>
      <c r="AM307" s="104"/>
      <c r="AN307" s="104"/>
      <c r="AO307" s="104"/>
      <c r="AP307" s="104"/>
      <c r="AZ307" s="87"/>
    </row>
    <row r="308" spans="1:52" ht="20.25" customHeight="1" x14ac:dyDescent="0.2">
      <c r="A308" s="128" t="s">
        <v>460</v>
      </c>
      <c r="B308" s="137" t="s">
        <v>47</v>
      </c>
      <c r="C308" s="2" t="s">
        <v>50</v>
      </c>
      <c r="D308" s="51">
        <f t="shared" si="28"/>
        <v>36319</v>
      </c>
      <c r="E308" s="110">
        <f t="shared" si="27"/>
        <v>47214.700000000004</v>
      </c>
      <c r="F308" s="96" t="s">
        <v>1491</v>
      </c>
      <c r="G308" s="96"/>
      <c r="H308" s="27" t="s">
        <v>204</v>
      </c>
      <c r="I308" s="2" t="s">
        <v>175</v>
      </c>
      <c r="J308" s="2" t="s">
        <v>181</v>
      </c>
      <c r="K308" s="2">
        <v>2</v>
      </c>
      <c r="L308" s="111">
        <f>D$212</f>
        <v>2410</v>
      </c>
      <c r="M308" s="102"/>
      <c r="N308" s="27" t="s">
        <v>784</v>
      </c>
      <c r="O308" s="2" t="s">
        <v>200</v>
      </c>
      <c r="P308" s="2" t="s">
        <v>79</v>
      </c>
      <c r="Q308" s="2">
        <v>1</v>
      </c>
      <c r="R308" s="111">
        <f>D370</f>
        <v>6062</v>
      </c>
      <c r="S308" s="5"/>
      <c r="T308" s="27" t="s">
        <v>753</v>
      </c>
      <c r="U308" s="2" t="s">
        <v>121</v>
      </c>
      <c r="V308" s="2" t="s">
        <v>87</v>
      </c>
      <c r="W308" s="2">
        <v>2</v>
      </c>
      <c r="X308" s="111">
        <f>D$192</f>
        <v>3735</v>
      </c>
      <c r="Y308" s="104"/>
      <c r="Z308" s="27" t="s">
        <v>277</v>
      </c>
      <c r="AA308" s="2" t="s">
        <v>237</v>
      </c>
      <c r="AB308" s="2"/>
      <c r="AC308" s="2">
        <v>2</v>
      </c>
      <c r="AD308" s="111">
        <f t="shared" si="33"/>
        <v>1054</v>
      </c>
      <c r="AF308" s="27" t="s">
        <v>249</v>
      </c>
      <c r="AG308" s="2" t="s">
        <v>270</v>
      </c>
      <c r="AH308" s="2" t="s">
        <v>30</v>
      </c>
      <c r="AI308" s="2">
        <v>1</v>
      </c>
      <c r="AJ308" s="111">
        <f>D$43</f>
        <v>15859</v>
      </c>
      <c r="AL308" s="9"/>
      <c r="AM308" s="104"/>
      <c r="AN308" s="104"/>
      <c r="AO308" s="104"/>
      <c r="AP308" s="104"/>
      <c r="AZ308" s="87"/>
    </row>
    <row r="309" spans="1:52" ht="20.25" customHeight="1" x14ac:dyDescent="0.2">
      <c r="A309" s="128" t="s">
        <v>461</v>
      </c>
      <c r="B309" s="137" t="s">
        <v>47</v>
      </c>
      <c r="C309" s="2" t="s">
        <v>51</v>
      </c>
      <c r="D309" s="51">
        <f t="shared" si="28"/>
        <v>36537</v>
      </c>
      <c r="E309" s="110">
        <f t="shared" si="27"/>
        <v>47498.1</v>
      </c>
      <c r="F309" s="96" t="s">
        <v>1490</v>
      </c>
      <c r="G309" s="96"/>
      <c r="H309" s="27" t="s">
        <v>205</v>
      </c>
      <c r="I309" s="2" t="s">
        <v>175</v>
      </c>
      <c r="J309" s="2" t="s">
        <v>182</v>
      </c>
      <c r="K309" s="2">
        <v>2</v>
      </c>
      <c r="L309" s="111">
        <f>D$213</f>
        <v>2519</v>
      </c>
      <c r="M309" s="102"/>
      <c r="N309" s="27" t="s">
        <v>784</v>
      </c>
      <c r="O309" s="2" t="s">
        <v>200</v>
      </c>
      <c r="P309" s="2" t="s">
        <v>79</v>
      </c>
      <c r="Q309" s="2">
        <v>1</v>
      </c>
      <c r="R309" s="111">
        <f>D370</f>
        <v>6062</v>
      </c>
      <c r="S309" s="5"/>
      <c r="T309" s="27" t="s">
        <v>701</v>
      </c>
      <c r="U309" s="2" t="s">
        <v>122</v>
      </c>
      <c r="V309" s="2" t="s">
        <v>88</v>
      </c>
      <c r="W309" s="2">
        <v>2</v>
      </c>
      <c r="X309" s="111">
        <f>D$193</f>
        <v>3735</v>
      </c>
      <c r="Y309" s="104"/>
      <c r="Z309" s="27" t="s">
        <v>277</v>
      </c>
      <c r="AA309" s="2" t="s">
        <v>237</v>
      </c>
      <c r="AB309" s="2"/>
      <c r="AC309" s="2">
        <v>2</v>
      </c>
      <c r="AD309" s="111">
        <f t="shared" si="33"/>
        <v>1054</v>
      </c>
      <c r="AF309" s="27" t="s">
        <v>249</v>
      </c>
      <c r="AG309" s="2" t="s">
        <v>270</v>
      </c>
      <c r="AH309" s="2" t="s">
        <v>30</v>
      </c>
      <c r="AI309" s="2">
        <v>1</v>
      </c>
      <c r="AJ309" s="111">
        <f>D$43</f>
        <v>15859</v>
      </c>
      <c r="AL309" s="9"/>
      <c r="AM309" s="104"/>
      <c r="AN309" s="104"/>
      <c r="AO309" s="104"/>
      <c r="AP309" s="104"/>
      <c r="AZ309" s="87"/>
    </row>
    <row r="310" spans="1:52" ht="20.25" customHeight="1" thickBot="1" x14ac:dyDescent="0.25">
      <c r="A310" s="143" t="s">
        <v>462</v>
      </c>
      <c r="B310" s="147" t="s">
        <v>47</v>
      </c>
      <c r="C310" s="117" t="s">
        <v>52</v>
      </c>
      <c r="D310" s="144">
        <f t="shared" si="28"/>
        <v>37599</v>
      </c>
      <c r="E310" s="116">
        <f t="shared" si="27"/>
        <v>48878.700000000004</v>
      </c>
      <c r="F310" s="96" t="s">
        <v>1474</v>
      </c>
      <c r="G310" s="96"/>
      <c r="H310" s="32" t="s">
        <v>206</v>
      </c>
      <c r="I310" s="117" t="s">
        <v>175</v>
      </c>
      <c r="J310" s="117" t="s">
        <v>183</v>
      </c>
      <c r="K310" s="117">
        <v>2</v>
      </c>
      <c r="L310" s="118">
        <f>D$214</f>
        <v>2741</v>
      </c>
      <c r="M310" s="102"/>
      <c r="N310" s="32" t="s">
        <v>784</v>
      </c>
      <c r="O310" s="117" t="s">
        <v>200</v>
      </c>
      <c r="P310" s="117" t="s">
        <v>79</v>
      </c>
      <c r="Q310" s="117">
        <v>1</v>
      </c>
      <c r="R310" s="118">
        <f>D370</f>
        <v>6062</v>
      </c>
      <c r="S310" s="5"/>
      <c r="T310" s="34" t="s">
        <v>702</v>
      </c>
      <c r="U310" s="117" t="s">
        <v>123</v>
      </c>
      <c r="V310" s="117" t="s">
        <v>89</v>
      </c>
      <c r="W310" s="117">
        <v>2</v>
      </c>
      <c r="X310" s="118">
        <f>D$194</f>
        <v>4044</v>
      </c>
      <c r="Y310" s="104"/>
      <c r="Z310" s="32" t="s">
        <v>277</v>
      </c>
      <c r="AA310" s="117" t="s">
        <v>237</v>
      </c>
      <c r="AB310" s="117"/>
      <c r="AC310" s="117">
        <v>2</v>
      </c>
      <c r="AD310" s="118">
        <f t="shared" si="33"/>
        <v>1054</v>
      </c>
      <c r="AF310" s="32" t="s">
        <v>249</v>
      </c>
      <c r="AG310" s="117" t="s">
        <v>270</v>
      </c>
      <c r="AH310" s="117" t="s">
        <v>30</v>
      </c>
      <c r="AI310" s="117">
        <v>1</v>
      </c>
      <c r="AJ310" s="118">
        <f>D$43</f>
        <v>15859</v>
      </c>
      <c r="AL310" s="9"/>
      <c r="AM310" s="104"/>
      <c r="AN310" s="104"/>
      <c r="AO310" s="104"/>
      <c r="AP310" s="104"/>
      <c r="AZ310" s="87"/>
    </row>
    <row r="311" spans="1:52" ht="20.25" customHeight="1" x14ac:dyDescent="0.2">
      <c r="A311" s="132" t="s">
        <v>463</v>
      </c>
      <c r="B311" s="136" t="s">
        <v>47</v>
      </c>
      <c r="C311" s="100" t="s">
        <v>53</v>
      </c>
      <c r="D311" s="145">
        <f t="shared" si="28"/>
        <v>37756</v>
      </c>
      <c r="E311" s="95">
        <f t="shared" si="27"/>
        <v>49082.8</v>
      </c>
      <c r="F311" s="96" t="s">
        <v>1475</v>
      </c>
      <c r="G311" s="96"/>
      <c r="H311" s="38" t="s">
        <v>202</v>
      </c>
      <c r="I311" s="124" t="s">
        <v>175</v>
      </c>
      <c r="J311" s="124" t="s">
        <v>179</v>
      </c>
      <c r="K311" s="124">
        <v>2</v>
      </c>
      <c r="L311" s="125">
        <f>D$210</f>
        <v>2086</v>
      </c>
      <c r="M311" s="102"/>
      <c r="N311" s="38" t="s">
        <v>784</v>
      </c>
      <c r="O311" s="124" t="s">
        <v>200</v>
      </c>
      <c r="P311" s="124" t="s">
        <v>79</v>
      </c>
      <c r="Q311" s="124">
        <v>1</v>
      </c>
      <c r="R311" s="125">
        <f>D370</f>
        <v>6062</v>
      </c>
      <c r="S311" s="5"/>
      <c r="T311" s="22" t="s">
        <v>752</v>
      </c>
      <c r="U311" s="146" t="s">
        <v>119</v>
      </c>
      <c r="V311" s="100" t="s">
        <v>85</v>
      </c>
      <c r="W311" s="100">
        <v>2</v>
      </c>
      <c r="X311" s="101">
        <f>D$190</f>
        <v>3115</v>
      </c>
      <c r="Y311" s="104"/>
      <c r="Z311" s="38" t="s">
        <v>277</v>
      </c>
      <c r="AA311" s="124" t="s">
        <v>237</v>
      </c>
      <c r="AB311" s="124"/>
      <c r="AC311" s="124">
        <v>2</v>
      </c>
      <c r="AD311" s="125">
        <f t="shared" si="33"/>
        <v>1054</v>
      </c>
      <c r="AF311" s="27" t="s">
        <v>250</v>
      </c>
      <c r="AG311" s="2" t="s">
        <v>270</v>
      </c>
      <c r="AH311" s="2" t="s">
        <v>31</v>
      </c>
      <c r="AI311" s="2">
        <v>1</v>
      </c>
      <c r="AJ311" s="125">
        <f>D$44</f>
        <v>19184</v>
      </c>
      <c r="AL311" s="9"/>
      <c r="AM311" s="104"/>
      <c r="AN311" s="104"/>
      <c r="AO311" s="104"/>
      <c r="AP311" s="104"/>
      <c r="AZ311" s="87"/>
    </row>
    <row r="312" spans="1:52" ht="20.25" customHeight="1" x14ac:dyDescent="0.2">
      <c r="A312" s="128" t="s">
        <v>464</v>
      </c>
      <c r="B312" s="137" t="s">
        <v>47</v>
      </c>
      <c r="C312" s="2" t="s">
        <v>54</v>
      </c>
      <c r="D312" s="51">
        <f t="shared" si="28"/>
        <v>38808</v>
      </c>
      <c r="E312" s="110">
        <f t="shared" si="27"/>
        <v>50450.400000000001</v>
      </c>
      <c r="F312" s="96" t="s">
        <v>1476</v>
      </c>
      <c r="G312" s="96"/>
      <c r="H312" s="27" t="s">
        <v>203</v>
      </c>
      <c r="I312" s="2" t="s">
        <v>175</v>
      </c>
      <c r="J312" s="2" t="s">
        <v>180</v>
      </c>
      <c r="K312" s="2">
        <v>2</v>
      </c>
      <c r="L312" s="111">
        <f>D$211</f>
        <v>2302</v>
      </c>
      <c r="M312" s="102"/>
      <c r="N312" s="27" t="s">
        <v>784</v>
      </c>
      <c r="O312" s="2" t="s">
        <v>200</v>
      </c>
      <c r="P312" s="2" t="s">
        <v>79</v>
      </c>
      <c r="Q312" s="2">
        <v>1</v>
      </c>
      <c r="R312" s="111">
        <f>D370</f>
        <v>6062</v>
      </c>
      <c r="S312" s="5"/>
      <c r="T312" s="27" t="s">
        <v>739</v>
      </c>
      <c r="U312" s="2" t="s">
        <v>120</v>
      </c>
      <c r="V312" s="2" t="s">
        <v>86</v>
      </c>
      <c r="W312" s="2">
        <v>2</v>
      </c>
      <c r="X312" s="111">
        <f>D$191</f>
        <v>3425</v>
      </c>
      <c r="Y312" s="104"/>
      <c r="Z312" s="27" t="s">
        <v>277</v>
      </c>
      <c r="AA312" s="2" t="s">
        <v>237</v>
      </c>
      <c r="AB312" s="2"/>
      <c r="AC312" s="2">
        <v>2</v>
      </c>
      <c r="AD312" s="111">
        <f t="shared" si="33"/>
        <v>1054</v>
      </c>
      <c r="AF312" s="27" t="s">
        <v>250</v>
      </c>
      <c r="AG312" s="2" t="s">
        <v>270</v>
      </c>
      <c r="AH312" s="2" t="s">
        <v>31</v>
      </c>
      <c r="AI312" s="2">
        <v>1</v>
      </c>
      <c r="AJ312" s="111">
        <f>D$44</f>
        <v>19184</v>
      </c>
      <c r="AL312" s="9"/>
      <c r="AM312" s="104"/>
      <c r="AN312" s="104"/>
      <c r="AO312" s="104"/>
      <c r="AP312" s="104"/>
      <c r="AZ312" s="87"/>
    </row>
    <row r="313" spans="1:52" ht="20.25" customHeight="1" x14ac:dyDescent="0.2">
      <c r="A313" s="128" t="s">
        <v>465</v>
      </c>
      <c r="B313" s="137" t="s">
        <v>47</v>
      </c>
      <c r="C313" s="2" t="s">
        <v>55</v>
      </c>
      <c r="D313" s="51">
        <f t="shared" si="28"/>
        <v>39644</v>
      </c>
      <c r="E313" s="110">
        <f t="shared" si="27"/>
        <v>51537.200000000004</v>
      </c>
      <c r="F313" s="96" t="s">
        <v>1477</v>
      </c>
      <c r="G313" s="96"/>
      <c r="H313" s="27" t="s">
        <v>204</v>
      </c>
      <c r="I313" s="2" t="s">
        <v>175</v>
      </c>
      <c r="J313" s="2" t="s">
        <v>181</v>
      </c>
      <c r="K313" s="2">
        <v>2</v>
      </c>
      <c r="L313" s="111">
        <f>D$212</f>
        <v>2410</v>
      </c>
      <c r="M313" s="102"/>
      <c r="N313" s="27" t="s">
        <v>784</v>
      </c>
      <c r="O313" s="2" t="s">
        <v>200</v>
      </c>
      <c r="P313" s="2" t="s">
        <v>79</v>
      </c>
      <c r="Q313" s="2">
        <v>1</v>
      </c>
      <c r="R313" s="111">
        <f>D370</f>
        <v>6062</v>
      </c>
      <c r="S313" s="5"/>
      <c r="T313" s="27" t="s">
        <v>753</v>
      </c>
      <c r="U313" s="2" t="s">
        <v>121</v>
      </c>
      <c r="V313" s="2" t="s">
        <v>87</v>
      </c>
      <c r="W313" s="2">
        <v>2</v>
      </c>
      <c r="X313" s="111">
        <f>D$192</f>
        <v>3735</v>
      </c>
      <c r="Y313" s="104"/>
      <c r="Z313" s="27" t="s">
        <v>277</v>
      </c>
      <c r="AA313" s="2" t="s">
        <v>237</v>
      </c>
      <c r="AB313" s="2"/>
      <c r="AC313" s="2">
        <v>2</v>
      </c>
      <c r="AD313" s="111">
        <f t="shared" si="33"/>
        <v>1054</v>
      </c>
      <c r="AF313" s="27" t="s">
        <v>250</v>
      </c>
      <c r="AG313" s="2" t="s">
        <v>270</v>
      </c>
      <c r="AH313" s="2" t="s">
        <v>31</v>
      </c>
      <c r="AI313" s="2">
        <v>1</v>
      </c>
      <c r="AJ313" s="111">
        <f>D$44</f>
        <v>19184</v>
      </c>
      <c r="AL313" s="9"/>
      <c r="AM313" s="104"/>
      <c r="AN313" s="104"/>
      <c r="AO313" s="104"/>
      <c r="AP313" s="104"/>
      <c r="AZ313" s="87"/>
    </row>
    <row r="314" spans="1:52" ht="20.25" customHeight="1" x14ac:dyDescent="0.2">
      <c r="A314" s="128" t="s">
        <v>466</v>
      </c>
      <c r="B314" s="137" t="s">
        <v>47</v>
      </c>
      <c r="C314" s="2" t="s">
        <v>56</v>
      </c>
      <c r="D314" s="51">
        <f t="shared" si="28"/>
        <v>39862</v>
      </c>
      <c r="E314" s="110">
        <f t="shared" si="27"/>
        <v>51820.6</v>
      </c>
      <c r="F314" s="96" t="s">
        <v>1478</v>
      </c>
      <c r="G314" s="96"/>
      <c r="H314" s="27" t="s">
        <v>205</v>
      </c>
      <c r="I314" s="2" t="s">
        <v>175</v>
      </c>
      <c r="J314" s="2" t="s">
        <v>182</v>
      </c>
      <c r="K314" s="2">
        <v>2</v>
      </c>
      <c r="L314" s="111">
        <f>D$213</f>
        <v>2519</v>
      </c>
      <c r="M314" s="102"/>
      <c r="N314" s="27" t="s">
        <v>784</v>
      </c>
      <c r="O314" s="2" t="s">
        <v>200</v>
      </c>
      <c r="P314" s="2" t="s">
        <v>79</v>
      </c>
      <c r="Q314" s="2">
        <v>1</v>
      </c>
      <c r="R314" s="111">
        <f>D370</f>
        <v>6062</v>
      </c>
      <c r="S314" s="5"/>
      <c r="T314" s="27" t="s">
        <v>701</v>
      </c>
      <c r="U314" s="2" t="s">
        <v>122</v>
      </c>
      <c r="V314" s="2" t="s">
        <v>88</v>
      </c>
      <c r="W314" s="2">
        <v>2</v>
      </c>
      <c r="X314" s="111">
        <f>D$193</f>
        <v>3735</v>
      </c>
      <c r="Y314" s="104"/>
      <c r="Z314" s="27" t="s">
        <v>277</v>
      </c>
      <c r="AA314" s="2" t="s">
        <v>237</v>
      </c>
      <c r="AB314" s="2"/>
      <c r="AC314" s="2">
        <v>2</v>
      </c>
      <c r="AD314" s="111">
        <f t="shared" si="33"/>
        <v>1054</v>
      </c>
      <c r="AF314" s="27" t="s">
        <v>250</v>
      </c>
      <c r="AG314" s="2" t="s">
        <v>270</v>
      </c>
      <c r="AH314" s="2" t="s">
        <v>31</v>
      </c>
      <c r="AI314" s="2">
        <v>1</v>
      </c>
      <c r="AJ314" s="111">
        <f>D$44</f>
        <v>19184</v>
      </c>
      <c r="AL314" s="9"/>
      <c r="AM314" s="104"/>
      <c r="AN314" s="104"/>
      <c r="AO314" s="104"/>
      <c r="AP314" s="104"/>
      <c r="AZ314" s="87"/>
    </row>
    <row r="315" spans="1:52" ht="20.25" customHeight="1" thickBot="1" x14ac:dyDescent="0.25">
      <c r="A315" s="143" t="s">
        <v>467</v>
      </c>
      <c r="B315" s="147" t="s">
        <v>47</v>
      </c>
      <c r="C315" s="117" t="s">
        <v>57</v>
      </c>
      <c r="D315" s="144">
        <f t="shared" si="28"/>
        <v>40924</v>
      </c>
      <c r="E315" s="116">
        <f t="shared" si="27"/>
        <v>53201.200000000004</v>
      </c>
      <c r="F315" s="96" t="s">
        <v>1479</v>
      </c>
      <c r="G315" s="96"/>
      <c r="H315" s="34" t="s">
        <v>206</v>
      </c>
      <c r="I315" s="119" t="s">
        <v>175</v>
      </c>
      <c r="J315" s="119" t="s">
        <v>183</v>
      </c>
      <c r="K315" s="119">
        <v>2</v>
      </c>
      <c r="L315" s="120">
        <f>D$214</f>
        <v>2741</v>
      </c>
      <c r="M315" s="102"/>
      <c r="N315" s="34" t="s">
        <v>784</v>
      </c>
      <c r="O315" s="119" t="s">
        <v>200</v>
      </c>
      <c r="P315" s="119" t="s">
        <v>79</v>
      </c>
      <c r="Q315" s="119">
        <v>1</v>
      </c>
      <c r="R315" s="120">
        <f>D370</f>
        <v>6062</v>
      </c>
      <c r="S315" s="5"/>
      <c r="T315" s="34" t="s">
        <v>702</v>
      </c>
      <c r="U315" s="117" t="s">
        <v>123</v>
      </c>
      <c r="V315" s="117" t="s">
        <v>89</v>
      </c>
      <c r="W315" s="117">
        <v>2</v>
      </c>
      <c r="X315" s="118">
        <f>D$194</f>
        <v>4044</v>
      </c>
      <c r="Y315" s="104"/>
      <c r="Z315" s="34" t="s">
        <v>277</v>
      </c>
      <c r="AA315" s="119" t="s">
        <v>237</v>
      </c>
      <c r="AB315" s="119"/>
      <c r="AC315" s="119">
        <v>2</v>
      </c>
      <c r="AD315" s="120">
        <f t="shared" si="33"/>
        <v>1054</v>
      </c>
      <c r="AF315" s="34" t="s">
        <v>250</v>
      </c>
      <c r="AG315" s="119" t="s">
        <v>270</v>
      </c>
      <c r="AH315" s="119" t="s">
        <v>31</v>
      </c>
      <c r="AI315" s="119">
        <v>1</v>
      </c>
      <c r="AJ315" s="120">
        <f>D$44</f>
        <v>19184</v>
      </c>
      <c r="AL315" s="9"/>
      <c r="AM315" s="104"/>
      <c r="AN315" s="104"/>
      <c r="AO315" s="104"/>
      <c r="AP315" s="104"/>
      <c r="AZ315" s="87"/>
    </row>
    <row r="316" spans="1:52" ht="20.25" customHeight="1" x14ac:dyDescent="0.2">
      <c r="A316" s="132" t="s">
        <v>468</v>
      </c>
      <c r="B316" s="136" t="s">
        <v>58</v>
      </c>
      <c r="C316" s="100" t="s">
        <v>59</v>
      </c>
      <c r="D316" s="145">
        <f t="shared" si="28"/>
        <v>26337</v>
      </c>
      <c r="E316" s="95">
        <f t="shared" si="27"/>
        <v>34238.1</v>
      </c>
      <c r="F316" s="96" t="s">
        <v>1480</v>
      </c>
      <c r="G316" s="96"/>
      <c r="H316" s="22" t="s">
        <v>202</v>
      </c>
      <c r="I316" s="100" t="s">
        <v>175</v>
      </c>
      <c r="J316" s="100" t="s">
        <v>179</v>
      </c>
      <c r="K316" s="100">
        <v>1</v>
      </c>
      <c r="L316" s="101">
        <f>D$210</f>
        <v>2086</v>
      </c>
      <c r="M316" s="102"/>
      <c r="N316" s="22" t="s">
        <v>778</v>
      </c>
      <c r="O316" s="100" t="s">
        <v>198</v>
      </c>
      <c r="P316" s="100" t="s">
        <v>77</v>
      </c>
      <c r="Q316" s="100">
        <v>1</v>
      </c>
      <c r="R316" s="101">
        <f>D367</f>
        <v>3874</v>
      </c>
      <c r="S316" s="5"/>
      <c r="T316" s="22" t="s">
        <v>752</v>
      </c>
      <c r="U316" s="146" t="s">
        <v>119</v>
      </c>
      <c r="V316" s="100" t="s">
        <v>85</v>
      </c>
      <c r="W316" s="100">
        <v>1</v>
      </c>
      <c r="X316" s="101">
        <f>D$190</f>
        <v>3115</v>
      </c>
      <c r="Y316" s="104"/>
      <c r="Z316" s="22" t="s">
        <v>277</v>
      </c>
      <c r="AA316" s="100" t="s">
        <v>237</v>
      </c>
      <c r="AB316" s="100"/>
      <c r="AC316" s="100">
        <v>1</v>
      </c>
      <c r="AD316" s="101">
        <f t="shared" si="33"/>
        <v>1054</v>
      </c>
      <c r="AF316" s="27" t="s">
        <v>251</v>
      </c>
      <c r="AG316" s="100" t="s">
        <v>270</v>
      </c>
      <c r="AH316" s="100" t="s">
        <v>32</v>
      </c>
      <c r="AI316" s="100">
        <v>1</v>
      </c>
      <c r="AJ316" s="101">
        <f>D$45</f>
        <v>16208</v>
      </c>
      <c r="AL316" s="9"/>
      <c r="AM316" s="104"/>
      <c r="AN316" s="104"/>
      <c r="AO316" s="104"/>
      <c r="AP316" s="104"/>
      <c r="AZ316" s="87"/>
    </row>
    <row r="317" spans="1:52" ht="20.25" customHeight="1" x14ac:dyDescent="0.2">
      <c r="A317" s="128" t="s">
        <v>469</v>
      </c>
      <c r="B317" s="140" t="s">
        <v>58</v>
      </c>
      <c r="C317" s="2" t="s">
        <v>60</v>
      </c>
      <c r="D317" s="51">
        <f t="shared" si="28"/>
        <v>26863</v>
      </c>
      <c r="E317" s="110">
        <f t="shared" si="27"/>
        <v>34921.9</v>
      </c>
      <c r="F317" s="96" t="s">
        <v>1481</v>
      </c>
      <c r="G317" s="96"/>
      <c r="H317" s="27" t="s">
        <v>203</v>
      </c>
      <c r="I317" s="2" t="s">
        <v>175</v>
      </c>
      <c r="J317" s="2" t="s">
        <v>180</v>
      </c>
      <c r="K317" s="2">
        <v>1</v>
      </c>
      <c r="L317" s="111">
        <f>D$211</f>
        <v>2302</v>
      </c>
      <c r="M317" s="102"/>
      <c r="N317" s="27" t="s">
        <v>778</v>
      </c>
      <c r="O317" s="2" t="s">
        <v>198</v>
      </c>
      <c r="P317" s="2" t="s">
        <v>77</v>
      </c>
      <c r="Q317" s="2">
        <v>1</v>
      </c>
      <c r="R317" s="111">
        <f>D367</f>
        <v>3874</v>
      </c>
      <c r="S317" s="5"/>
      <c r="T317" s="27" t="s">
        <v>739</v>
      </c>
      <c r="U317" s="2" t="s">
        <v>120</v>
      </c>
      <c r="V317" s="2" t="s">
        <v>86</v>
      </c>
      <c r="W317" s="2">
        <v>1</v>
      </c>
      <c r="X317" s="111">
        <f>D$191</f>
        <v>3425</v>
      </c>
      <c r="Y317" s="104"/>
      <c r="Z317" s="27" t="s">
        <v>277</v>
      </c>
      <c r="AA317" s="2" t="s">
        <v>237</v>
      </c>
      <c r="AB317" s="2"/>
      <c r="AC317" s="2">
        <v>1</v>
      </c>
      <c r="AD317" s="111">
        <f t="shared" si="33"/>
        <v>1054</v>
      </c>
      <c r="AF317" s="27" t="s">
        <v>251</v>
      </c>
      <c r="AG317" s="2" t="s">
        <v>270</v>
      </c>
      <c r="AH317" s="2" t="s">
        <v>32</v>
      </c>
      <c r="AI317" s="2">
        <v>1</v>
      </c>
      <c r="AJ317" s="111">
        <f>D$45</f>
        <v>16208</v>
      </c>
      <c r="AL317" s="9"/>
      <c r="AM317" s="104"/>
      <c r="AN317" s="104"/>
      <c r="AO317" s="104"/>
      <c r="AP317" s="104"/>
      <c r="AZ317" s="87"/>
    </row>
    <row r="318" spans="1:52" ht="20.25" customHeight="1" x14ac:dyDescent="0.2">
      <c r="A318" s="128" t="s">
        <v>470</v>
      </c>
      <c r="B318" s="140" t="s">
        <v>58</v>
      </c>
      <c r="C318" s="2" t="s">
        <v>61</v>
      </c>
      <c r="D318" s="51">
        <f t="shared" si="28"/>
        <v>27281</v>
      </c>
      <c r="E318" s="110">
        <f t="shared" ref="E318:E381" si="35">D318*$E$2</f>
        <v>35465.300000000003</v>
      </c>
      <c r="F318" s="96" t="s">
        <v>1482</v>
      </c>
      <c r="G318" s="96"/>
      <c r="H318" s="27" t="s">
        <v>204</v>
      </c>
      <c r="I318" s="2" t="s">
        <v>175</v>
      </c>
      <c r="J318" s="2" t="s">
        <v>181</v>
      </c>
      <c r="K318" s="2">
        <v>1</v>
      </c>
      <c r="L318" s="111">
        <f>D$212</f>
        <v>2410</v>
      </c>
      <c r="M318" s="102"/>
      <c r="N318" s="27" t="s">
        <v>778</v>
      </c>
      <c r="O318" s="2" t="s">
        <v>198</v>
      </c>
      <c r="P318" s="2" t="s">
        <v>77</v>
      </c>
      <c r="Q318" s="2">
        <v>1</v>
      </c>
      <c r="R318" s="111">
        <f>D367</f>
        <v>3874</v>
      </c>
      <c r="S318" s="5"/>
      <c r="T318" s="27" t="s">
        <v>753</v>
      </c>
      <c r="U318" s="2" t="s">
        <v>121</v>
      </c>
      <c r="V318" s="2" t="s">
        <v>87</v>
      </c>
      <c r="W318" s="2">
        <v>1</v>
      </c>
      <c r="X318" s="111">
        <f>D$192</f>
        <v>3735</v>
      </c>
      <c r="Y318" s="104"/>
      <c r="Z318" s="27" t="s">
        <v>277</v>
      </c>
      <c r="AA318" s="2" t="s">
        <v>237</v>
      </c>
      <c r="AB318" s="2"/>
      <c r="AC318" s="2">
        <v>1</v>
      </c>
      <c r="AD318" s="111">
        <f t="shared" si="33"/>
        <v>1054</v>
      </c>
      <c r="AF318" s="27" t="s">
        <v>251</v>
      </c>
      <c r="AG318" s="2" t="s">
        <v>270</v>
      </c>
      <c r="AH318" s="2" t="s">
        <v>32</v>
      </c>
      <c r="AI318" s="2">
        <v>1</v>
      </c>
      <c r="AJ318" s="111">
        <f>D$45</f>
        <v>16208</v>
      </c>
      <c r="AL318" s="9"/>
      <c r="AM318" s="104"/>
      <c r="AN318" s="104"/>
      <c r="AO318" s="104"/>
      <c r="AP318" s="104"/>
      <c r="AZ318" s="87"/>
    </row>
    <row r="319" spans="1:52" ht="20.25" customHeight="1" x14ac:dyDescent="0.2">
      <c r="A319" s="128" t="s">
        <v>471</v>
      </c>
      <c r="B319" s="140" t="s">
        <v>58</v>
      </c>
      <c r="C319" s="2" t="s">
        <v>62</v>
      </c>
      <c r="D319" s="51">
        <f t="shared" si="28"/>
        <v>27390</v>
      </c>
      <c r="E319" s="110">
        <f t="shared" si="35"/>
        <v>35607</v>
      </c>
      <c r="F319" s="96" t="s">
        <v>1483</v>
      </c>
      <c r="G319" s="96"/>
      <c r="H319" s="27" t="s">
        <v>205</v>
      </c>
      <c r="I319" s="2" t="s">
        <v>175</v>
      </c>
      <c r="J319" s="2" t="s">
        <v>182</v>
      </c>
      <c r="K319" s="2">
        <v>1</v>
      </c>
      <c r="L319" s="111">
        <f>D$213</f>
        <v>2519</v>
      </c>
      <c r="M319" s="102"/>
      <c r="N319" s="27" t="s">
        <v>778</v>
      </c>
      <c r="O319" s="2" t="s">
        <v>198</v>
      </c>
      <c r="P319" s="2" t="s">
        <v>77</v>
      </c>
      <c r="Q319" s="2">
        <v>1</v>
      </c>
      <c r="R319" s="111">
        <f>D367</f>
        <v>3874</v>
      </c>
      <c r="S319" s="5"/>
      <c r="T319" s="27" t="s">
        <v>701</v>
      </c>
      <c r="U319" s="2" t="s">
        <v>122</v>
      </c>
      <c r="V319" s="2" t="s">
        <v>88</v>
      </c>
      <c r="W319" s="2">
        <v>1</v>
      </c>
      <c r="X319" s="111">
        <f>D$193</f>
        <v>3735</v>
      </c>
      <c r="Y319" s="104"/>
      <c r="Z319" s="27" t="s">
        <v>277</v>
      </c>
      <c r="AA319" s="2" t="s">
        <v>237</v>
      </c>
      <c r="AB319" s="2"/>
      <c r="AC319" s="2">
        <v>1</v>
      </c>
      <c r="AD319" s="111">
        <f t="shared" si="33"/>
        <v>1054</v>
      </c>
      <c r="AF319" s="27" t="s">
        <v>251</v>
      </c>
      <c r="AG319" s="2" t="s">
        <v>270</v>
      </c>
      <c r="AH319" s="2" t="s">
        <v>32</v>
      </c>
      <c r="AI319" s="2">
        <v>1</v>
      </c>
      <c r="AJ319" s="111">
        <f>D$45</f>
        <v>16208</v>
      </c>
      <c r="AL319" s="9"/>
      <c r="AM319" s="104"/>
      <c r="AN319" s="104"/>
      <c r="AO319" s="104"/>
      <c r="AP319" s="104"/>
      <c r="AZ319" s="87"/>
    </row>
    <row r="320" spans="1:52" ht="20.25" customHeight="1" thickBot="1" x14ac:dyDescent="0.25">
      <c r="A320" s="143" t="s">
        <v>472</v>
      </c>
      <c r="B320" s="141" t="s">
        <v>58</v>
      </c>
      <c r="C320" s="117" t="s">
        <v>63</v>
      </c>
      <c r="D320" s="144">
        <f t="shared" si="28"/>
        <v>27921</v>
      </c>
      <c r="E320" s="116">
        <f t="shared" si="35"/>
        <v>36297.300000000003</v>
      </c>
      <c r="F320" s="96" t="s">
        <v>1484</v>
      </c>
      <c r="G320" s="96"/>
      <c r="H320" s="32" t="s">
        <v>206</v>
      </c>
      <c r="I320" s="117" t="s">
        <v>175</v>
      </c>
      <c r="J320" s="117" t="s">
        <v>183</v>
      </c>
      <c r="K320" s="117">
        <v>1</v>
      </c>
      <c r="L320" s="118">
        <f>D$214</f>
        <v>2741</v>
      </c>
      <c r="M320" s="102"/>
      <c r="N320" s="32" t="s">
        <v>778</v>
      </c>
      <c r="O320" s="117" t="s">
        <v>198</v>
      </c>
      <c r="P320" s="117" t="s">
        <v>77</v>
      </c>
      <c r="Q320" s="117">
        <v>1</v>
      </c>
      <c r="R320" s="118">
        <f>D367</f>
        <v>3874</v>
      </c>
      <c r="S320" s="5"/>
      <c r="T320" s="34" t="s">
        <v>702</v>
      </c>
      <c r="U320" s="117" t="s">
        <v>123</v>
      </c>
      <c r="V320" s="117" t="s">
        <v>89</v>
      </c>
      <c r="W320" s="117">
        <v>1</v>
      </c>
      <c r="X320" s="118">
        <f>D$194</f>
        <v>4044</v>
      </c>
      <c r="Y320" s="104"/>
      <c r="Z320" s="32" t="s">
        <v>277</v>
      </c>
      <c r="AA320" s="117" t="s">
        <v>237</v>
      </c>
      <c r="AB320" s="117"/>
      <c r="AC320" s="117">
        <v>1</v>
      </c>
      <c r="AD320" s="118">
        <f t="shared" si="33"/>
        <v>1054</v>
      </c>
      <c r="AF320" s="32" t="s">
        <v>251</v>
      </c>
      <c r="AG320" s="117" t="s">
        <v>270</v>
      </c>
      <c r="AH320" s="117" t="s">
        <v>32</v>
      </c>
      <c r="AI320" s="117">
        <v>1</v>
      </c>
      <c r="AJ320" s="118">
        <f>D$45</f>
        <v>16208</v>
      </c>
      <c r="AL320" s="9"/>
      <c r="AM320" s="104"/>
      <c r="AN320" s="104"/>
      <c r="AO320" s="104"/>
      <c r="AP320" s="104"/>
      <c r="AZ320" s="87"/>
    </row>
    <row r="321" spans="1:60" ht="20.25" customHeight="1" thickBot="1" x14ac:dyDescent="0.25">
      <c r="A321" s="132" t="s">
        <v>473</v>
      </c>
      <c r="B321" s="136" t="s">
        <v>47</v>
      </c>
      <c r="C321" s="100" t="s">
        <v>64</v>
      </c>
      <c r="D321" s="51">
        <f>L321*K321+R321*Q321+X321*W321+AD321*AC321+AI321*AJ321+AO321*AP321+AU321*AV321+BA321*BB321+BG321*BH321</f>
        <v>50495</v>
      </c>
      <c r="E321" s="95">
        <f t="shared" si="35"/>
        <v>65643.5</v>
      </c>
      <c r="F321" s="96" t="s">
        <v>1485</v>
      </c>
      <c r="G321" s="96"/>
      <c r="H321" s="22" t="s">
        <v>202</v>
      </c>
      <c r="I321" s="100" t="s">
        <v>175</v>
      </c>
      <c r="J321" s="100" t="s">
        <v>179</v>
      </c>
      <c r="K321" s="100">
        <v>2</v>
      </c>
      <c r="L321" s="101">
        <f>D$210</f>
        <v>2086</v>
      </c>
      <c r="M321" s="102"/>
      <c r="N321" s="38" t="s">
        <v>784</v>
      </c>
      <c r="O321" s="124" t="s">
        <v>200</v>
      </c>
      <c r="P321" s="124" t="s">
        <v>79</v>
      </c>
      <c r="Q321" s="124">
        <v>1</v>
      </c>
      <c r="R321" s="125">
        <f>D370</f>
        <v>6062</v>
      </c>
      <c r="S321" s="5"/>
      <c r="T321" s="22" t="s">
        <v>752</v>
      </c>
      <c r="U321" s="146" t="s">
        <v>119</v>
      </c>
      <c r="V321" s="100" t="s">
        <v>85</v>
      </c>
      <c r="W321" s="100">
        <v>2</v>
      </c>
      <c r="X321" s="101">
        <f>D$190</f>
        <v>3115</v>
      </c>
      <c r="Y321" s="104"/>
      <c r="Z321" s="22" t="s">
        <v>277</v>
      </c>
      <c r="AA321" s="100" t="s">
        <v>237</v>
      </c>
      <c r="AB321" s="100"/>
      <c r="AC321" s="100">
        <v>2</v>
      </c>
      <c r="AD321" s="101">
        <f t="shared" si="33"/>
        <v>1054</v>
      </c>
      <c r="AF321" s="22" t="str">
        <f>A530</f>
        <v>Б.ШК-4 Т 1/5</v>
      </c>
      <c r="AG321" s="22" t="str">
        <f>B530</f>
        <v>Топ, Дно, Горизонт</v>
      </c>
      <c r="AH321" s="22" t="str">
        <f>C530</f>
        <v xml:space="preserve">2332*410*1098 </v>
      </c>
      <c r="AI321" s="117">
        <v>1</v>
      </c>
      <c r="AJ321" s="22">
        <f>D530</f>
        <v>9765</v>
      </c>
      <c r="AL321" s="22" t="str">
        <f>A531</f>
        <v>Б.ШК-4 Т 2/5</v>
      </c>
      <c r="AM321" s="22" t="str">
        <f>B531</f>
        <v>Каркас</v>
      </c>
      <c r="AN321" s="22" t="str">
        <f>C531</f>
        <v xml:space="preserve">2332*410*1098 </v>
      </c>
      <c r="AO321" s="51">
        <v>1</v>
      </c>
      <c r="AP321" s="74">
        <f>D531</f>
        <v>5876</v>
      </c>
      <c r="AR321" s="22" t="str">
        <f>A532</f>
        <v>Б.ШК-4 Т 3/5</v>
      </c>
      <c r="AS321" s="22" t="str">
        <f>B532</f>
        <v>Задняя стенка</v>
      </c>
      <c r="AT321" s="22" t="str">
        <f>C532</f>
        <v xml:space="preserve">2332*410*1098 </v>
      </c>
      <c r="AU321" s="51">
        <v>1</v>
      </c>
      <c r="AV321" s="74">
        <f>D532</f>
        <v>2876</v>
      </c>
      <c r="AX321" s="22" t="str">
        <f>A533</f>
        <v>Б.ШК-4 Т 4/5</v>
      </c>
      <c r="AY321" s="22" t="str">
        <f>B533</f>
        <v>Двери</v>
      </c>
      <c r="AZ321" s="22" t="str">
        <f>C533</f>
        <v xml:space="preserve">2332*410*1098 </v>
      </c>
      <c r="BA321" s="51">
        <v>1</v>
      </c>
      <c r="BB321" s="74">
        <f>D533</f>
        <v>3290</v>
      </c>
      <c r="BD321" s="22" t="str">
        <f>A534</f>
        <v>Б.ШК-4 Т 5/5</v>
      </c>
      <c r="BE321" s="22" t="str">
        <f>B534</f>
        <v>Фурнитура</v>
      </c>
      <c r="BF321" s="22" t="str">
        <f>C534</f>
        <v xml:space="preserve">2332*410*1098 </v>
      </c>
      <c r="BG321" s="51">
        <v>1</v>
      </c>
      <c r="BH321" s="74">
        <f>D534</f>
        <v>10116</v>
      </c>
    </row>
    <row r="322" spans="1:60" ht="20.25" customHeight="1" thickBot="1" x14ac:dyDescent="0.25">
      <c r="A322" s="128" t="s">
        <v>474</v>
      </c>
      <c r="B322" s="140" t="s">
        <v>47</v>
      </c>
      <c r="C322" s="2" t="s">
        <v>65</v>
      </c>
      <c r="D322" s="51">
        <f>L322*K322+R322*Q322+X322*W322+AD322*AC322+AI322*AJ322+AO322*AP322+AU322*AV322+BA322*BB322+BG322*BH322</f>
        <v>51547</v>
      </c>
      <c r="E322" s="110">
        <f t="shared" si="35"/>
        <v>67011.100000000006</v>
      </c>
      <c r="F322" s="96" t="s">
        <v>1486</v>
      </c>
      <c r="G322" s="96"/>
      <c r="H322" s="27" t="s">
        <v>203</v>
      </c>
      <c r="I322" s="2" t="s">
        <v>175</v>
      </c>
      <c r="J322" s="2" t="s">
        <v>180</v>
      </c>
      <c r="K322" s="2">
        <v>2</v>
      </c>
      <c r="L322" s="111">
        <f>D$211</f>
        <v>2302</v>
      </c>
      <c r="M322" s="102"/>
      <c r="N322" s="27" t="s">
        <v>784</v>
      </c>
      <c r="O322" s="2" t="s">
        <v>200</v>
      </c>
      <c r="P322" s="2" t="s">
        <v>79</v>
      </c>
      <c r="Q322" s="2">
        <v>1</v>
      </c>
      <c r="R322" s="111">
        <f>D370</f>
        <v>6062</v>
      </c>
      <c r="S322" s="5"/>
      <c r="T322" s="27" t="s">
        <v>739</v>
      </c>
      <c r="U322" s="2" t="s">
        <v>120</v>
      </c>
      <c r="V322" s="2" t="s">
        <v>86</v>
      </c>
      <c r="W322" s="2">
        <v>2</v>
      </c>
      <c r="X322" s="111">
        <f>D$191</f>
        <v>3425</v>
      </c>
      <c r="Y322" s="104"/>
      <c r="Z322" s="27" t="s">
        <v>277</v>
      </c>
      <c r="AA322" s="2" t="s">
        <v>237</v>
      </c>
      <c r="AB322" s="2"/>
      <c r="AC322" s="2">
        <v>2</v>
      </c>
      <c r="AD322" s="111">
        <f t="shared" si="33"/>
        <v>1054</v>
      </c>
      <c r="AF322" s="27" t="str">
        <f>A530</f>
        <v>Б.ШК-4 Т 1/5</v>
      </c>
      <c r="AG322" s="27" t="str">
        <f>B530</f>
        <v>Топ, Дно, Горизонт</v>
      </c>
      <c r="AH322" s="27" t="str">
        <f>C530</f>
        <v xml:space="preserve">2332*410*1098 </v>
      </c>
      <c r="AI322" s="117">
        <v>1</v>
      </c>
      <c r="AJ322" s="27">
        <f>D530</f>
        <v>9765</v>
      </c>
      <c r="AL322" s="27" t="str">
        <f>A531</f>
        <v>Б.ШК-4 Т 2/5</v>
      </c>
      <c r="AM322" s="27" t="str">
        <f>B531</f>
        <v>Каркас</v>
      </c>
      <c r="AN322" s="27" t="str">
        <f>C531</f>
        <v xml:space="preserve">2332*410*1098 </v>
      </c>
      <c r="AO322" s="51">
        <v>1</v>
      </c>
      <c r="AP322" s="55">
        <f>D531</f>
        <v>5876</v>
      </c>
      <c r="AR322" s="27" t="str">
        <f>A532</f>
        <v>Б.ШК-4 Т 3/5</v>
      </c>
      <c r="AS322" s="27" t="str">
        <f>B532</f>
        <v>Задняя стенка</v>
      </c>
      <c r="AT322" s="27" t="str">
        <f>C532</f>
        <v xml:space="preserve">2332*410*1098 </v>
      </c>
      <c r="AU322" s="51">
        <v>1</v>
      </c>
      <c r="AV322" s="55">
        <f>D532</f>
        <v>2876</v>
      </c>
      <c r="AX322" s="27" t="str">
        <f>A533</f>
        <v>Б.ШК-4 Т 4/5</v>
      </c>
      <c r="AY322" s="27" t="str">
        <f>B533</f>
        <v>Двери</v>
      </c>
      <c r="AZ322" s="27" t="str">
        <f>C533</f>
        <v xml:space="preserve">2332*410*1098 </v>
      </c>
      <c r="BA322" s="51">
        <v>1</v>
      </c>
      <c r="BB322" s="55">
        <f>D533</f>
        <v>3290</v>
      </c>
      <c r="BD322" s="27" t="str">
        <f>A534</f>
        <v>Б.ШК-4 Т 5/5</v>
      </c>
      <c r="BE322" s="27" t="str">
        <f>B534</f>
        <v>Фурнитура</v>
      </c>
      <c r="BF322" s="27" t="str">
        <f>C534</f>
        <v xml:space="preserve">2332*410*1098 </v>
      </c>
      <c r="BG322" s="51">
        <v>1</v>
      </c>
      <c r="BH322" s="55">
        <f>D534</f>
        <v>10116</v>
      </c>
    </row>
    <row r="323" spans="1:60" ht="20.25" customHeight="1" thickBot="1" x14ac:dyDescent="0.25">
      <c r="A323" s="128" t="s">
        <v>475</v>
      </c>
      <c r="B323" s="140" t="s">
        <v>47</v>
      </c>
      <c r="C323" s="2" t="s">
        <v>66</v>
      </c>
      <c r="D323" s="51">
        <f>L323*K323+R323*Q323+X323*W323+AD323*AC323+AI323*AJ323+AO323*AP323+AU323*AV323+BA323*BB323+BG323*BH323</f>
        <v>52383</v>
      </c>
      <c r="E323" s="110">
        <f t="shared" si="35"/>
        <v>68097.900000000009</v>
      </c>
      <c r="F323" s="96" t="s">
        <v>1487</v>
      </c>
      <c r="G323" s="96"/>
      <c r="H323" s="27" t="s">
        <v>204</v>
      </c>
      <c r="I323" s="2" t="s">
        <v>175</v>
      </c>
      <c r="J323" s="2" t="s">
        <v>181</v>
      </c>
      <c r="K323" s="2">
        <v>2</v>
      </c>
      <c r="L323" s="111">
        <f>D$212</f>
        <v>2410</v>
      </c>
      <c r="M323" s="102"/>
      <c r="N323" s="27" t="s">
        <v>784</v>
      </c>
      <c r="O323" s="2" t="s">
        <v>200</v>
      </c>
      <c r="P323" s="2" t="s">
        <v>79</v>
      </c>
      <c r="Q323" s="2">
        <v>1</v>
      </c>
      <c r="R323" s="111">
        <f>D370</f>
        <v>6062</v>
      </c>
      <c r="S323" s="5"/>
      <c r="T323" s="27" t="s">
        <v>753</v>
      </c>
      <c r="U323" s="2" t="s">
        <v>121</v>
      </c>
      <c r="V323" s="2" t="s">
        <v>87</v>
      </c>
      <c r="W323" s="2">
        <v>2</v>
      </c>
      <c r="X323" s="111">
        <f>D$192</f>
        <v>3735</v>
      </c>
      <c r="Y323" s="104"/>
      <c r="Z323" s="27" t="s">
        <v>277</v>
      </c>
      <c r="AA323" s="2" t="s">
        <v>237</v>
      </c>
      <c r="AB323" s="2"/>
      <c r="AC323" s="2">
        <v>2</v>
      </c>
      <c r="AD323" s="111">
        <f t="shared" si="33"/>
        <v>1054</v>
      </c>
      <c r="AF323" s="27" t="str">
        <f>A530</f>
        <v>Б.ШК-4 Т 1/5</v>
      </c>
      <c r="AG323" s="27" t="str">
        <f>B530</f>
        <v>Топ, Дно, Горизонт</v>
      </c>
      <c r="AH323" s="27" t="str">
        <f>C530</f>
        <v xml:space="preserve">2332*410*1098 </v>
      </c>
      <c r="AI323" s="117">
        <v>1</v>
      </c>
      <c r="AJ323" s="27">
        <f>D530</f>
        <v>9765</v>
      </c>
      <c r="AL323" s="27" t="str">
        <f>A531</f>
        <v>Б.ШК-4 Т 2/5</v>
      </c>
      <c r="AM323" s="27" t="str">
        <f>B531</f>
        <v>Каркас</v>
      </c>
      <c r="AN323" s="27" t="str">
        <f>C531</f>
        <v xml:space="preserve">2332*410*1098 </v>
      </c>
      <c r="AO323" s="51">
        <v>1</v>
      </c>
      <c r="AP323" s="55">
        <f>D531</f>
        <v>5876</v>
      </c>
      <c r="AR323" s="27" t="str">
        <f>A532</f>
        <v>Б.ШК-4 Т 3/5</v>
      </c>
      <c r="AS323" s="27" t="str">
        <f>B532</f>
        <v>Задняя стенка</v>
      </c>
      <c r="AT323" s="27" t="str">
        <f>C532</f>
        <v xml:space="preserve">2332*410*1098 </v>
      </c>
      <c r="AU323" s="51">
        <v>1</v>
      </c>
      <c r="AV323" s="55">
        <f>D532</f>
        <v>2876</v>
      </c>
      <c r="AX323" s="27" t="str">
        <f>A533</f>
        <v>Б.ШК-4 Т 4/5</v>
      </c>
      <c r="AY323" s="27" t="str">
        <f>B533</f>
        <v>Двери</v>
      </c>
      <c r="AZ323" s="27" t="str">
        <f>C533</f>
        <v xml:space="preserve">2332*410*1098 </v>
      </c>
      <c r="BA323" s="51">
        <v>1</v>
      </c>
      <c r="BB323" s="55">
        <f>D533</f>
        <v>3290</v>
      </c>
      <c r="BD323" s="27" t="str">
        <f>A534</f>
        <v>Б.ШК-4 Т 5/5</v>
      </c>
      <c r="BE323" s="27" t="str">
        <f>B534</f>
        <v>Фурнитура</v>
      </c>
      <c r="BF323" s="27" t="str">
        <f>C534</f>
        <v xml:space="preserve">2332*410*1098 </v>
      </c>
      <c r="BG323" s="51">
        <v>1</v>
      </c>
      <c r="BH323" s="55">
        <f>D534</f>
        <v>10116</v>
      </c>
    </row>
    <row r="324" spans="1:60" ht="20.25" customHeight="1" thickBot="1" x14ac:dyDescent="0.25">
      <c r="A324" s="128" t="s">
        <v>476</v>
      </c>
      <c r="B324" s="140" t="s">
        <v>47</v>
      </c>
      <c r="C324" s="2" t="s">
        <v>67</v>
      </c>
      <c r="D324" s="51">
        <f>L324*K324+R324*Q324+X324*W324+AD324*AC324+AI324*AJ324+AO324*AP324+AU324*AV324+BA324*BB324+BG324*BH324</f>
        <v>52601</v>
      </c>
      <c r="E324" s="110">
        <f t="shared" si="35"/>
        <v>68381.3</v>
      </c>
      <c r="F324" s="96" t="s">
        <v>1488</v>
      </c>
      <c r="G324" s="96"/>
      <c r="H324" s="27" t="s">
        <v>205</v>
      </c>
      <c r="I324" s="2" t="s">
        <v>175</v>
      </c>
      <c r="J324" s="2" t="s">
        <v>182</v>
      </c>
      <c r="K324" s="2">
        <v>2</v>
      </c>
      <c r="L324" s="111">
        <f>D$213</f>
        <v>2519</v>
      </c>
      <c r="M324" s="102"/>
      <c r="N324" s="27" t="s">
        <v>784</v>
      </c>
      <c r="O324" s="2" t="s">
        <v>200</v>
      </c>
      <c r="P324" s="2" t="s">
        <v>79</v>
      </c>
      <c r="Q324" s="2">
        <v>1</v>
      </c>
      <c r="R324" s="111">
        <f>D370</f>
        <v>6062</v>
      </c>
      <c r="S324" s="5"/>
      <c r="T324" s="27" t="s">
        <v>701</v>
      </c>
      <c r="U324" s="2" t="s">
        <v>122</v>
      </c>
      <c r="V324" s="2" t="s">
        <v>88</v>
      </c>
      <c r="W324" s="2">
        <v>2</v>
      </c>
      <c r="X324" s="111">
        <f>D$193</f>
        <v>3735</v>
      </c>
      <c r="Y324" s="104"/>
      <c r="Z324" s="27" t="s">
        <v>277</v>
      </c>
      <c r="AA324" s="2" t="s">
        <v>237</v>
      </c>
      <c r="AB324" s="2"/>
      <c r="AC324" s="2">
        <v>2</v>
      </c>
      <c r="AD324" s="111">
        <f t="shared" si="33"/>
        <v>1054</v>
      </c>
      <c r="AF324" s="27" t="str">
        <f>A530</f>
        <v>Б.ШК-4 Т 1/5</v>
      </c>
      <c r="AG324" s="27" t="str">
        <f>B530</f>
        <v>Топ, Дно, Горизонт</v>
      </c>
      <c r="AH324" s="27" t="str">
        <f>C530</f>
        <v xml:space="preserve">2332*410*1098 </v>
      </c>
      <c r="AI324" s="117">
        <v>1</v>
      </c>
      <c r="AJ324" s="27">
        <f>D530</f>
        <v>9765</v>
      </c>
      <c r="AL324" s="27" t="str">
        <f>A531</f>
        <v>Б.ШК-4 Т 2/5</v>
      </c>
      <c r="AM324" s="27" t="str">
        <f>B531</f>
        <v>Каркас</v>
      </c>
      <c r="AN324" s="27" t="str">
        <f>C531</f>
        <v xml:space="preserve">2332*410*1098 </v>
      </c>
      <c r="AO324" s="51">
        <v>1</v>
      </c>
      <c r="AP324" s="55">
        <f>D531</f>
        <v>5876</v>
      </c>
      <c r="AR324" s="27" t="str">
        <f>A532</f>
        <v>Б.ШК-4 Т 3/5</v>
      </c>
      <c r="AS324" s="27" t="str">
        <f>B532</f>
        <v>Задняя стенка</v>
      </c>
      <c r="AT324" s="27" t="str">
        <f>C532</f>
        <v xml:space="preserve">2332*410*1098 </v>
      </c>
      <c r="AU324" s="51">
        <v>1</v>
      </c>
      <c r="AV324" s="55">
        <f>D532</f>
        <v>2876</v>
      </c>
      <c r="AX324" s="27" t="str">
        <f>A533</f>
        <v>Б.ШК-4 Т 4/5</v>
      </c>
      <c r="AY324" s="27" t="str">
        <f>B533</f>
        <v>Двери</v>
      </c>
      <c r="AZ324" s="27" t="str">
        <f>C533</f>
        <v xml:space="preserve">2332*410*1098 </v>
      </c>
      <c r="BA324" s="51">
        <v>1</v>
      </c>
      <c r="BB324" s="55">
        <f>D533</f>
        <v>3290</v>
      </c>
      <c r="BD324" s="27" t="str">
        <f>A534</f>
        <v>Б.ШК-4 Т 5/5</v>
      </c>
      <c r="BE324" s="27" t="str">
        <f>B534</f>
        <v>Фурнитура</v>
      </c>
      <c r="BF324" s="27" t="str">
        <f>C534</f>
        <v xml:space="preserve">2332*410*1098 </v>
      </c>
      <c r="BG324" s="51">
        <v>1</v>
      </c>
      <c r="BH324" s="55">
        <f>D534</f>
        <v>10116</v>
      </c>
    </row>
    <row r="325" spans="1:60" ht="20.25" customHeight="1" thickBot="1" x14ac:dyDescent="0.25">
      <c r="A325" s="143" t="s">
        <v>477</v>
      </c>
      <c r="B325" s="141" t="s">
        <v>47</v>
      </c>
      <c r="C325" s="117" t="s">
        <v>68</v>
      </c>
      <c r="D325" s="51">
        <f>L325*K325+R325*Q325+X325*W325+AD325*AC325+AI325*AJ325+AO325*AP325+AU325*AV325+BA325*BB325+BG325*BH325</f>
        <v>53663</v>
      </c>
      <c r="E325" s="116">
        <f t="shared" si="35"/>
        <v>69761.900000000009</v>
      </c>
      <c r="F325" s="96" t="s">
        <v>1489</v>
      </c>
      <c r="G325" s="96"/>
      <c r="H325" s="34" t="s">
        <v>206</v>
      </c>
      <c r="I325" s="119" t="s">
        <v>175</v>
      </c>
      <c r="J325" s="119" t="s">
        <v>183</v>
      </c>
      <c r="K325" s="119">
        <v>2</v>
      </c>
      <c r="L325" s="120">
        <f>D$214</f>
        <v>2741</v>
      </c>
      <c r="M325" s="102"/>
      <c r="N325" s="34" t="s">
        <v>784</v>
      </c>
      <c r="O325" s="119" t="s">
        <v>200</v>
      </c>
      <c r="P325" s="119" t="s">
        <v>79</v>
      </c>
      <c r="Q325" s="119">
        <v>1</v>
      </c>
      <c r="R325" s="120">
        <f>D370</f>
        <v>6062</v>
      </c>
      <c r="S325" s="5"/>
      <c r="T325" s="34" t="s">
        <v>702</v>
      </c>
      <c r="U325" s="119" t="s">
        <v>123</v>
      </c>
      <c r="V325" s="119" t="s">
        <v>89</v>
      </c>
      <c r="W325" s="119">
        <v>2</v>
      </c>
      <c r="X325" s="120">
        <f>D$194</f>
        <v>4044</v>
      </c>
      <c r="Y325" s="104"/>
      <c r="Z325" s="34" t="s">
        <v>277</v>
      </c>
      <c r="AA325" s="119" t="s">
        <v>237</v>
      </c>
      <c r="AB325" s="119"/>
      <c r="AC325" s="119">
        <v>2</v>
      </c>
      <c r="AD325" s="120">
        <f t="shared" si="33"/>
        <v>1054</v>
      </c>
      <c r="AF325" s="32" t="str">
        <f>A530</f>
        <v>Б.ШК-4 Т 1/5</v>
      </c>
      <c r="AG325" s="32" t="str">
        <f>B530</f>
        <v>Топ, Дно, Горизонт</v>
      </c>
      <c r="AH325" s="32" t="str">
        <f>C530</f>
        <v xml:space="preserve">2332*410*1098 </v>
      </c>
      <c r="AI325" s="117">
        <v>1</v>
      </c>
      <c r="AJ325" s="32">
        <f>D530</f>
        <v>9765</v>
      </c>
      <c r="AL325" s="32" t="str">
        <f>A531</f>
        <v>Б.ШК-4 Т 2/5</v>
      </c>
      <c r="AM325" s="32" t="str">
        <f>B531</f>
        <v>Каркас</v>
      </c>
      <c r="AN325" s="32" t="str">
        <f>C531</f>
        <v xml:space="preserve">2332*410*1098 </v>
      </c>
      <c r="AO325" s="51">
        <v>1</v>
      </c>
      <c r="AP325" s="75">
        <f>D531</f>
        <v>5876</v>
      </c>
      <c r="AR325" s="32" t="str">
        <f>A532</f>
        <v>Б.ШК-4 Т 3/5</v>
      </c>
      <c r="AS325" s="32" t="str">
        <f>B532</f>
        <v>Задняя стенка</v>
      </c>
      <c r="AT325" s="32" t="str">
        <f>C532</f>
        <v xml:space="preserve">2332*410*1098 </v>
      </c>
      <c r="AU325" s="51">
        <v>1</v>
      </c>
      <c r="AV325" s="75">
        <f>D532</f>
        <v>2876</v>
      </c>
      <c r="AX325" s="32" t="str">
        <f>A533</f>
        <v>Б.ШК-4 Т 4/5</v>
      </c>
      <c r="AY325" s="32" t="str">
        <f>B533</f>
        <v>Двери</v>
      </c>
      <c r="AZ325" s="32" t="str">
        <f>C533</f>
        <v xml:space="preserve">2332*410*1098 </v>
      </c>
      <c r="BA325" s="51">
        <v>1</v>
      </c>
      <c r="BB325" s="75">
        <f>D533</f>
        <v>3290</v>
      </c>
      <c r="BD325" s="32" t="str">
        <f>A534</f>
        <v>Б.ШК-4 Т 5/5</v>
      </c>
      <c r="BE325" s="32" t="str">
        <f>B534</f>
        <v>Фурнитура</v>
      </c>
      <c r="BF325" s="32" t="str">
        <f>C534</f>
        <v xml:space="preserve">2332*410*1098 </v>
      </c>
      <c r="BG325" s="51">
        <v>1</v>
      </c>
      <c r="BH325" s="75">
        <f>D534</f>
        <v>10116</v>
      </c>
    </row>
    <row r="326" spans="1:60" ht="20.25" customHeight="1" x14ac:dyDescent="0.2">
      <c r="A326" s="91" t="s">
        <v>478</v>
      </c>
      <c r="B326" s="103" t="s">
        <v>147</v>
      </c>
      <c r="C326" s="99" t="s">
        <v>148</v>
      </c>
      <c r="D326" s="145">
        <f t="shared" ref="D326:D365" si="36">L326*K326+R326*Q326+X326*W326+AD326*AC326+AJ326*AI326+AP326*AO326</f>
        <v>22719</v>
      </c>
      <c r="E326" s="95">
        <f t="shared" si="35"/>
        <v>29534.7</v>
      </c>
      <c r="F326" s="96" t="s">
        <v>1278</v>
      </c>
      <c r="G326" s="96"/>
      <c r="H326" s="22" t="s">
        <v>202</v>
      </c>
      <c r="I326" s="100" t="s">
        <v>175</v>
      </c>
      <c r="J326" s="100" t="s">
        <v>179</v>
      </c>
      <c r="K326" s="100">
        <v>2</v>
      </c>
      <c r="L326" s="101">
        <f>D$210</f>
        <v>2086</v>
      </c>
      <c r="M326" s="102"/>
      <c r="N326" s="22" t="str">
        <f>$A$373</f>
        <v>БОО.ОСЗ-72К</v>
      </c>
      <c r="O326" s="100" t="str">
        <f>$B$373</f>
        <v>Комплект опор стола О-образных завершающих 720мм (2шт.)</v>
      </c>
      <c r="P326" s="100" t="str">
        <f>$C$373</f>
        <v>720*60*718</v>
      </c>
      <c r="Q326" s="100">
        <v>1</v>
      </c>
      <c r="R326" s="101">
        <f>$D$373</f>
        <v>7746</v>
      </c>
      <c r="S326" s="5"/>
      <c r="T326" s="38" t="s">
        <v>800</v>
      </c>
      <c r="U326" s="124" t="s">
        <v>80</v>
      </c>
      <c r="V326" s="124" t="s">
        <v>77</v>
      </c>
      <c r="W326" s="124">
        <v>1</v>
      </c>
      <c r="X326" s="125">
        <f>D379</f>
        <v>4571</v>
      </c>
      <c r="Y326" s="104"/>
      <c r="Z326" s="22" t="s">
        <v>752</v>
      </c>
      <c r="AA326" s="100" t="s">
        <v>119</v>
      </c>
      <c r="AB326" s="100" t="s">
        <v>85</v>
      </c>
      <c r="AC326" s="100">
        <v>2</v>
      </c>
      <c r="AD326" s="101">
        <f>D$190</f>
        <v>3115</v>
      </c>
      <c r="AF326" s="9"/>
      <c r="AG326" s="104"/>
      <c r="AH326" s="104"/>
      <c r="AI326" s="104"/>
      <c r="AJ326" s="104"/>
      <c r="AL326" s="9"/>
      <c r="AM326" s="104"/>
      <c r="AN326" s="104"/>
      <c r="AO326" s="104"/>
      <c r="AP326" s="104"/>
    </row>
    <row r="327" spans="1:60" ht="20.25" customHeight="1" x14ac:dyDescent="0.2">
      <c r="A327" s="106" t="s">
        <v>479</v>
      </c>
      <c r="B327" s="153" t="s">
        <v>147</v>
      </c>
      <c r="C327" s="154" t="s">
        <v>149</v>
      </c>
      <c r="D327" s="51">
        <f t="shared" si="36"/>
        <v>23771</v>
      </c>
      <c r="E327" s="110">
        <f t="shared" si="35"/>
        <v>30902.3</v>
      </c>
      <c r="F327" s="96" t="s">
        <v>1279</v>
      </c>
      <c r="G327" s="96"/>
      <c r="H327" s="27" t="s">
        <v>203</v>
      </c>
      <c r="I327" s="2" t="s">
        <v>175</v>
      </c>
      <c r="J327" s="2" t="s">
        <v>180</v>
      </c>
      <c r="K327" s="2">
        <v>2</v>
      </c>
      <c r="L327" s="111">
        <f>D$211</f>
        <v>2302</v>
      </c>
      <c r="M327" s="102"/>
      <c r="N327" s="27" t="str">
        <f t="shared" ref="N327:N335" si="37">$A$373</f>
        <v>БОО.ОСЗ-72К</v>
      </c>
      <c r="O327" s="2" t="str">
        <f t="shared" ref="O327:O335" si="38">$B$373</f>
        <v>Комплект опор стола О-образных завершающих 720мм (2шт.)</v>
      </c>
      <c r="P327" s="2" t="str">
        <f t="shared" ref="P327:P335" si="39">$C$373</f>
        <v>720*60*718</v>
      </c>
      <c r="Q327" s="2">
        <v>1</v>
      </c>
      <c r="R327" s="111">
        <f t="shared" ref="R327:R335" si="40">$D$373</f>
        <v>7746</v>
      </c>
      <c r="S327" s="5"/>
      <c r="T327" s="27" t="s">
        <v>800</v>
      </c>
      <c r="U327" s="2" t="s">
        <v>80</v>
      </c>
      <c r="V327" s="2" t="s">
        <v>77</v>
      </c>
      <c r="W327" s="2">
        <v>1</v>
      </c>
      <c r="X327" s="111">
        <f>D379</f>
        <v>4571</v>
      </c>
      <c r="Y327" s="104"/>
      <c r="Z327" s="27" t="s">
        <v>739</v>
      </c>
      <c r="AA327" s="2" t="s">
        <v>120</v>
      </c>
      <c r="AB327" s="2" t="s">
        <v>86</v>
      </c>
      <c r="AC327" s="2">
        <v>2</v>
      </c>
      <c r="AD327" s="111">
        <f>D$191</f>
        <v>3425</v>
      </c>
      <c r="AF327" s="9"/>
      <c r="AG327" s="104"/>
      <c r="AH327" s="104"/>
      <c r="AI327" s="104"/>
      <c r="AJ327" s="104"/>
      <c r="AL327" s="9"/>
      <c r="AM327" s="104"/>
      <c r="AN327" s="104"/>
      <c r="AO327" s="104"/>
      <c r="AP327" s="104"/>
    </row>
    <row r="328" spans="1:60" ht="20.25" customHeight="1" x14ac:dyDescent="0.2">
      <c r="A328" s="106" t="s">
        <v>480</v>
      </c>
      <c r="B328" s="153" t="s">
        <v>147</v>
      </c>
      <c r="C328" s="154" t="s">
        <v>150</v>
      </c>
      <c r="D328" s="51">
        <f t="shared" si="36"/>
        <v>24607</v>
      </c>
      <c r="E328" s="110">
        <f t="shared" si="35"/>
        <v>31989.100000000002</v>
      </c>
      <c r="F328" s="96" t="s">
        <v>1251</v>
      </c>
      <c r="G328" s="96"/>
      <c r="H328" s="27" t="s">
        <v>204</v>
      </c>
      <c r="I328" s="2" t="s">
        <v>175</v>
      </c>
      <c r="J328" s="2" t="s">
        <v>181</v>
      </c>
      <c r="K328" s="2">
        <v>2</v>
      </c>
      <c r="L328" s="111">
        <f>D$212</f>
        <v>2410</v>
      </c>
      <c r="M328" s="102"/>
      <c r="N328" s="27" t="str">
        <f t="shared" si="37"/>
        <v>БОО.ОСЗ-72К</v>
      </c>
      <c r="O328" s="2" t="str">
        <f t="shared" si="38"/>
        <v>Комплект опор стола О-образных завершающих 720мм (2шт.)</v>
      </c>
      <c r="P328" s="2" t="str">
        <f t="shared" si="39"/>
        <v>720*60*718</v>
      </c>
      <c r="Q328" s="2">
        <v>1</v>
      </c>
      <c r="R328" s="111">
        <f t="shared" si="40"/>
        <v>7746</v>
      </c>
      <c r="S328" s="5"/>
      <c r="T328" s="27" t="s">
        <v>800</v>
      </c>
      <c r="U328" s="2" t="s">
        <v>80</v>
      </c>
      <c r="V328" s="2" t="s">
        <v>77</v>
      </c>
      <c r="W328" s="2">
        <v>1</v>
      </c>
      <c r="X328" s="111">
        <f>D379</f>
        <v>4571</v>
      </c>
      <c r="Y328" s="104"/>
      <c r="Z328" s="27" t="s">
        <v>753</v>
      </c>
      <c r="AA328" s="2" t="s">
        <v>121</v>
      </c>
      <c r="AB328" s="2" t="s">
        <v>87</v>
      </c>
      <c r="AC328" s="2">
        <v>2</v>
      </c>
      <c r="AD328" s="111">
        <f>D$192</f>
        <v>3735</v>
      </c>
      <c r="AF328" s="9"/>
      <c r="AG328" s="104"/>
      <c r="AH328" s="104"/>
      <c r="AI328" s="104"/>
      <c r="AJ328" s="104"/>
      <c r="AL328" s="9"/>
      <c r="AM328" s="104"/>
      <c r="AN328" s="104"/>
      <c r="AO328" s="104"/>
      <c r="AP328" s="104"/>
    </row>
    <row r="329" spans="1:60" ht="20.25" customHeight="1" x14ac:dyDescent="0.2">
      <c r="A329" s="106" t="s">
        <v>481</v>
      </c>
      <c r="B329" s="153" t="s">
        <v>147</v>
      </c>
      <c r="C329" s="154" t="s">
        <v>151</v>
      </c>
      <c r="D329" s="51">
        <f t="shared" si="36"/>
        <v>24825</v>
      </c>
      <c r="E329" s="110">
        <f t="shared" si="35"/>
        <v>32272.5</v>
      </c>
      <c r="F329" s="96" t="s">
        <v>1280</v>
      </c>
      <c r="G329" s="96"/>
      <c r="H329" s="27" t="s">
        <v>205</v>
      </c>
      <c r="I329" s="2" t="s">
        <v>175</v>
      </c>
      <c r="J329" s="2" t="s">
        <v>182</v>
      </c>
      <c r="K329" s="2">
        <v>2</v>
      </c>
      <c r="L329" s="111">
        <f>D$213</f>
        <v>2519</v>
      </c>
      <c r="M329" s="102"/>
      <c r="N329" s="27" t="str">
        <f t="shared" si="37"/>
        <v>БОО.ОСЗ-72К</v>
      </c>
      <c r="O329" s="2" t="str">
        <f t="shared" si="38"/>
        <v>Комплект опор стола О-образных завершающих 720мм (2шт.)</v>
      </c>
      <c r="P329" s="2" t="str">
        <f t="shared" si="39"/>
        <v>720*60*718</v>
      </c>
      <c r="Q329" s="2">
        <v>1</v>
      </c>
      <c r="R329" s="111">
        <f t="shared" si="40"/>
        <v>7746</v>
      </c>
      <c r="S329" s="5"/>
      <c r="T329" s="27" t="s">
        <v>800</v>
      </c>
      <c r="U329" s="2" t="s">
        <v>80</v>
      </c>
      <c r="V329" s="2" t="s">
        <v>77</v>
      </c>
      <c r="W329" s="2">
        <v>1</v>
      </c>
      <c r="X329" s="111">
        <f>D379</f>
        <v>4571</v>
      </c>
      <c r="Y329" s="104"/>
      <c r="Z329" s="27" t="s">
        <v>701</v>
      </c>
      <c r="AA329" s="2" t="s">
        <v>122</v>
      </c>
      <c r="AB329" s="2" t="s">
        <v>88</v>
      </c>
      <c r="AC329" s="2">
        <v>2</v>
      </c>
      <c r="AD329" s="111">
        <f>D$193</f>
        <v>3735</v>
      </c>
      <c r="AF329" s="9"/>
      <c r="AG329" s="104"/>
      <c r="AH329" s="104"/>
      <c r="AI329" s="104"/>
      <c r="AJ329" s="104"/>
      <c r="AL329" s="9"/>
      <c r="AM329" s="104"/>
      <c r="AN329" s="104"/>
      <c r="AO329" s="104"/>
      <c r="AP329" s="104"/>
    </row>
    <row r="330" spans="1:60" ht="20.25" customHeight="1" thickBot="1" x14ac:dyDescent="0.25">
      <c r="A330" s="112" t="s">
        <v>482</v>
      </c>
      <c r="B330" s="155" t="s">
        <v>147</v>
      </c>
      <c r="C330" s="156" t="s">
        <v>152</v>
      </c>
      <c r="D330" s="144">
        <f t="shared" si="36"/>
        <v>25887</v>
      </c>
      <c r="E330" s="116">
        <f t="shared" si="35"/>
        <v>33653.1</v>
      </c>
      <c r="F330" s="96" t="s">
        <v>1281</v>
      </c>
      <c r="G330" s="96"/>
      <c r="H330" s="34" t="s">
        <v>206</v>
      </c>
      <c r="I330" s="119" t="s">
        <v>175</v>
      </c>
      <c r="J330" s="119" t="s">
        <v>183</v>
      </c>
      <c r="K330" s="119">
        <v>2</v>
      </c>
      <c r="L330" s="120">
        <f>D$214</f>
        <v>2741</v>
      </c>
      <c r="M330" s="102"/>
      <c r="N330" s="32" t="str">
        <f t="shared" si="37"/>
        <v>БОО.ОСЗ-72К</v>
      </c>
      <c r="O330" s="117" t="str">
        <f t="shared" si="38"/>
        <v>Комплект опор стола О-образных завершающих 720мм (2шт.)</v>
      </c>
      <c r="P330" s="117" t="str">
        <f t="shared" si="39"/>
        <v>720*60*718</v>
      </c>
      <c r="Q330" s="117">
        <v>1</v>
      </c>
      <c r="R330" s="118">
        <f t="shared" si="40"/>
        <v>7746</v>
      </c>
      <c r="S330" s="5"/>
      <c r="T330" s="34" t="s">
        <v>800</v>
      </c>
      <c r="U330" s="119" t="s">
        <v>80</v>
      </c>
      <c r="V330" s="119" t="s">
        <v>77</v>
      </c>
      <c r="W330" s="119">
        <v>1</v>
      </c>
      <c r="X330" s="120">
        <f>D379</f>
        <v>4571</v>
      </c>
      <c r="Y330" s="104"/>
      <c r="Z330" s="32" t="s">
        <v>702</v>
      </c>
      <c r="AA330" s="117" t="s">
        <v>123</v>
      </c>
      <c r="AB330" s="117" t="s">
        <v>89</v>
      </c>
      <c r="AC330" s="117">
        <v>2</v>
      </c>
      <c r="AD330" s="118">
        <f>D$194</f>
        <v>4044</v>
      </c>
      <c r="AF330" s="9"/>
      <c r="AG330" s="104"/>
      <c r="AH330" s="104"/>
      <c r="AI330" s="104"/>
      <c r="AJ330" s="104"/>
      <c r="AL330" s="9"/>
      <c r="AM330" s="104"/>
      <c r="AN330" s="104"/>
      <c r="AO330" s="104"/>
      <c r="AP330" s="104"/>
    </row>
    <row r="331" spans="1:60" ht="20.25" customHeight="1" x14ac:dyDescent="0.2">
      <c r="A331" s="91" t="s">
        <v>483</v>
      </c>
      <c r="B331" s="103" t="s">
        <v>153</v>
      </c>
      <c r="C331" s="99" t="s">
        <v>156</v>
      </c>
      <c r="D331" s="145">
        <f t="shared" si="36"/>
        <v>32491</v>
      </c>
      <c r="E331" s="95">
        <f t="shared" si="35"/>
        <v>42238.3</v>
      </c>
      <c r="F331" s="96" t="s">
        <v>1283</v>
      </c>
      <c r="G331" s="96"/>
      <c r="H331" s="22" t="s">
        <v>202</v>
      </c>
      <c r="I331" s="100" t="s">
        <v>175</v>
      </c>
      <c r="J331" s="100" t="s">
        <v>179</v>
      </c>
      <c r="K331" s="100">
        <v>3</v>
      </c>
      <c r="L331" s="101">
        <f>D$210</f>
        <v>2086</v>
      </c>
      <c r="M331" s="102"/>
      <c r="N331" s="22" t="str">
        <f t="shared" si="37"/>
        <v>БОО.ОСЗ-72К</v>
      </c>
      <c r="O331" s="100" t="str">
        <f t="shared" si="38"/>
        <v>Комплект опор стола О-образных завершающих 720мм (2шт.)</v>
      </c>
      <c r="P331" s="100" t="str">
        <f t="shared" si="39"/>
        <v>720*60*718</v>
      </c>
      <c r="Q331" s="100">
        <v>1</v>
      </c>
      <c r="R331" s="101">
        <f t="shared" si="40"/>
        <v>7746</v>
      </c>
      <c r="S331" s="5"/>
      <c r="T331" s="22" t="s">
        <v>800</v>
      </c>
      <c r="U331" s="100" t="s">
        <v>80</v>
      </c>
      <c r="V331" s="100" t="s">
        <v>77</v>
      </c>
      <c r="W331" s="100">
        <v>2</v>
      </c>
      <c r="X331" s="101">
        <f>D379</f>
        <v>4571</v>
      </c>
      <c r="Y331" s="104"/>
      <c r="Z331" s="22" t="s">
        <v>271</v>
      </c>
      <c r="AA331" s="100" t="s">
        <v>119</v>
      </c>
      <c r="AB331" s="100" t="s">
        <v>85</v>
      </c>
      <c r="AC331" s="100">
        <v>3</v>
      </c>
      <c r="AD331" s="101">
        <f>D$190</f>
        <v>3115</v>
      </c>
      <c r="AF331" s="9"/>
      <c r="AG331" s="104"/>
      <c r="AH331" s="104"/>
      <c r="AI331" s="104"/>
      <c r="AJ331" s="104"/>
      <c r="AL331" s="9"/>
      <c r="AM331" s="104"/>
      <c r="AN331" s="104"/>
      <c r="AO331" s="104"/>
      <c r="AP331" s="104"/>
    </row>
    <row r="332" spans="1:60" ht="20.25" customHeight="1" x14ac:dyDescent="0.2">
      <c r="A332" s="106" t="s">
        <v>484</v>
      </c>
      <c r="B332" s="153" t="s">
        <v>153</v>
      </c>
      <c r="C332" s="154" t="s">
        <v>152</v>
      </c>
      <c r="D332" s="51">
        <f t="shared" si="36"/>
        <v>34069</v>
      </c>
      <c r="E332" s="110">
        <f t="shared" si="35"/>
        <v>44289.700000000004</v>
      </c>
      <c r="F332" s="96" t="s">
        <v>1284</v>
      </c>
      <c r="G332" s="96"/>
      <c r="H332" s="27" t="s">
        <v>203</v>
      </c>
      <c r="I332" s="2" t="s">
        <v>175</v>
      </c>
      <c r="J332" s="2" t="s">
        <v>180</v>
      </c>
      <c r="K332" s="2">
        <v>3</v>
      </c>
      <c r="L332" s="111">
        <f>D$211</f>
        <v>2302</v>
      </c>
      <c r="M332" s="102"/>
      <c r="N332" s="27" t="str">
        <f t="shared" si="37"/>
        <v>БОО.ОСЗ-72К</v>
      </c>
      <c r="O332" s="2" t="str">
        <f t="shared" si="38"/>
        <v>Комплект опор стола О-образных завершающих 720мм (2шт.)</v>
      </c>
      <c r="P332" s="2" t="str">
        <f t="shared" si="39"/>
        <v>720*60*718</v>
      </c>
      <c r="Q332" s="2">
        <v>1</v>
      </c>
      <c r="R332" s="111">
        <f t="shared" si="40"/>
        <v>7746</v>
      </c>
      <c r="S332" s="5"/>
      <c r="T332" s="27" t="s">
        <v>800</v>
      </c>
      <c r="U332" s="2" t="s">
        <v>80</v>
      </c>
      <c r="V332" s="2" t="s">
        <v>77</v>
      </c>
      <c r="W332" s="2">
        <v>2</v>
      </c>
      <c r="X332" s="111">
        <f>D379</f>
        <v>4571</v>
      </c>
      <c r="Y332" s="104"/>
      <c r="Z332" s="27" t="s">
        <v>739</v>
      </c>
      <c r="AA332" s="2" t="s">
        <v>120</v>
      </c>
      <c r="AB332" s="2" t="s">
        <v>86</v>
      </c>
      <c r="AC332" s="2">
        <v>3</v>
      </c>
      <c r="AD332" s="111">
        <f>D$191</f>
        <v>3425</v>
      </c>
      <c r="AF332" s="9"/>
      <c r="AG332" s="104"/>
      <c r="AH332" s="104"/>
      <c r="AI332" s="104"/>
      <c r="AJ332" s="104"/>
      <c r="AL332" s="9"/>
      <c r="AM332" s="104"/>
      <c r="AN332" s="104"/>
      <c r="AO332" s="104"/>
      <c r="AP332" s="104"/>
    </row>
    <row r="333" spans="1:60" ht="20.25" customHeight="1" x14ac:dyDescent="0.2">
      <c r="A333" s="106" t="s">
        <v>485</v>
      </c>
      <c r="B333" s="153" t="s">
        <v>153</v>
      </c>
      <c r="C333" s="154" t="s">
        <v>157</v>
      </c>
      <c r="D333" s="51">
        <f t="shared" si="36"/>
        <v>35323</v>
      </c>
      <c r="E333" s="110">
        <f t="shared" si="35"/>
        <v>45919.9</v>
      </c>
      <c r="F333" s="96" t="s">
        <v>1285</v>
      </c>
      <c r="G333" s="96"/>
      <c r="H333" s="27" t="s">
        <v>204</v>
      </c>
      <c r="I333" s="2" t="s">
        <v>175</v>
      </c>
      <c r="J333" s="2" t="s">
        <v>181</v>
      </c>
      <c r="K333" s="2">
        <v>3</v>
      </c>
      <c r="L333" s="111">
        <f>D$212</f>
        <v>2410</v>
      </c>
      <c r="M333" s="102"/>
      <c r="N333" s="27" t="str">
        <f t="shared" si="37"/>
        <v>БОО.ОСЗ-72К</v>
      </c>
      <c r="O333" s="2" t="str">
        <f t="shared" si="38"/>
        <v>Комплект опор стола О-образных завершающих 720мм (2шт.)</v>
      </c>
      <c r="P333" s="2" t="str">
        <f t="shared" si="39"/>
        <v>720*60*718</v>
      </c>
      <c r="Q333" s="2">
        <v>1</v>
      </c>
      <c r="R333" s="111">
        <f t="shared" si="40"/>
        <v>7746</v>
      </c>
      <c r="S333" s="5"/>
      <c r="T333" s="27" t="s">
        <v>800</v>
      </c>
      <c r="U333" s="2" t="s">
        <v>80</v>
      </c>
      <c r="V333" s="2" t="s">
        <v>77</v>
      </c>
      <c r="W333" s="2">
        <v>2</v>
      </c>
      <c r="X333" s="111">
        <f>D379</f>
        <v>4571</v>
      </c>
      <c r="Y333" s="104"/>
      <c r="Z333" s="27" t="s">
        <v>753</v>
      </c>
      <c r="AA333" s="2" t="s">
        <v>121</v>
      </c>
      <c r="AB333" s="2" t="s">
        <v>87</v>
      </c>
      <c r="AC333" s="2">
        <v>3</v>
      </c>
      <c r="AD333" s="111">
        <f>D$192</f>
        <v>3735</v>
      </c>
      <c r="AF333" s="9"/>
      <c r="AG333" s="104"/>
      <c r="AH333" s="104"/>
      <c r="AI333" s="104"/>
      <c r="AJ333" s="104"/>
      <c r="AL333" s="9"/>
      <c r="AM333" s="104"/>
      <c r="AN333" s="104"/>
      <c r="AO333" s="104"/>
      <c r="AP333" s="104"/>
    </row>
    <row r="334" spans="1:60" ht="20.25" customHeight="1" x14ac:dyDescent="0.2">
      <c r="A334" s="106" t="s">
        <v>486</v>
      </c>
      <c r="B334" s="153" t="s">
        <v>153</v>
      </c>
      <c r="C334" s="154" t="s">
        <v>158</v>
      </c>
      <c r="D334" s="51">
        <f t="shared" si="36"/>
        <v>35650</v>
      </c>
      <c r="E334" s="110">
        <f t="shared" si="35"/>
        <v>46345</v>
      </c>
      <c r="F334" s="96" t="s">
        <v>1286</v>
      </c>
      <c r="G334" s="96"/>
      <c r="H334" s="27" t="s">
        <v>205</v>
      </c>
      <c r="I334" s="2" t="s">
        <v>175</v>
      </c>
      <c r="J334" s="2" t="s">
        <v>182</v>
      </c>
      <c r="K334" s="2">
        <v>3</v>
      </c>
      <c r="L334" s="111">
        <f>D$213</f>
        <v>2519</v>
      </c>
      <c r="M334" s="102"/>
      <c r="N334" s="27" t="str">
        <f t="shared" si="37"/>
        <v>БОО.ОСЗ-72К</v>
      </c>
      <c r="O334" s="2" t="str">
        <f t="shared" si="38"/>
        <v>Комплект опор стола О-образных завершающих 720мм (2шт.)</v>
      </c>
      <c r="P334" s="2" t="str">
        <f t="shared" si="39"/>
        <v>720*60*718</v>
      </c>
      <c r="Q334" s="2">
        <v>1</v>
      </c>
      <c r="R334" s="111">
        <f t="shared" si="40"/>
        <v>7746</v>
      </c>
      <c r="S334" s="5"/>
      <c r="T334" s="27" t="s">
        <v>800</v>
      </c>
      <c r="U334" s="2" t="s">
        <v>80</v>
      </c>
      <c r="V334" s="2" t="s">
        <v>77</v>
      </c>
      <c r="W334" s="2">
        <v>2</v>
      </c>
      <c r="X334" s="111">
        <f>D379</f>
        <v>4571</v>
      </c>
      <c r="Y334" s="104"/>
      <c r="Z334" s="27" t="s">
        <v>701</v>
      </c>
      <c r="AA334" s="2" t="s">
        <v>122</v>
      </c>
      <c r="AB334" s="2" t="s">
        <v>88</v>
      </c>
      <c r="AC334" s="2">
        <v>3</v>
      </c>
      <c r="AD334" s="111">
        <f>D$193</f>
        <v>3735</v>
      </c>
      <c r="AF334" s="9"/>
      <c r="AG334" s="104"/>
      <c r="AH334" s="104"/>
      <c r="AI334" s="104"/>
      <c r="AJ334" s="104"/>
      <c r="AL334" s="9"/>
      <c r="AM334" s="104"/>
      <c r="AN334" s="104"/>
      <c r="AO334" s="104"/>
      <c r="AP334" s="104"/>
    </row>
    <row r="335" spans="1:60" ht="20.25" customHeight="1" thickBot="1" x14ac:dyDescent="0.25">
      <c r="A335" s="112" t="s">
        <v>487</v>
      </c>
      <c r="B335" s="155" t="s">
        <v>153</v>
      </c>
      <c r="C335" s="156" t="s">
        <v>159</v>
      </c>
      <c r="D335" s="144">
        <f t="shared" si="36"/>
        <v>37243</v>
      </c>
      <c r="E335" s="116">
        <f t="shared" si="35"/>
        <v>48415.9</v>
      </c>
      <c r="F335" s="96" t="s">
        <v>1287</v>
      </c>
      <c r="G335" s="96"/>
      <c r="H335" s="34" t="s">
        <v>206</v>
      </c>
      <c r="I335" s="119" t="s">
        <v>175</v>
      </c>
      <c r="J335" s="119" t="s">
        <v>183</v>
      </c>
      <c r="K335" s="119">
        <v>3</v>
      </c>
      <c r="L335" s="120">
        <f>D$214</f>
        <v>2741</v>
      </c>
      <c r="M335" s="102"/>
      <c r="N335" s="32" t="str">
        <f t="shared" si="37"/>
        <v>БОО.ОСЗ-72К</v>
      </c>
      <c r="O335" s="117" t="str">
        <f t="shared" si="38"/>
        <v>Комплект опор стола О-образных завершающих 720мм (2шт.)</v>
      </c>
      <c r="P335" s="117" t="str">
        <f t="shared" si="39"/>
        <v>720*60*718</v>
      </c>
      <c r="Q335" s="117">
        <v>1</v>
      </c>
      <c r="R335" s="118">
        <f t="shared" si="40"/>
        <v>7746</v>
      </c>
      <c r="S335" s="5"/>
      <c r="T335" s="32" t="s">
        <v>800</v>
      </c>
      <c r="U335" s="117" t="s">
        <v>80</v>
      </c>
      <c r="V335" s="117" t="s">
        <v>77</v>
      </c>
      <c r="W335" s="117">
        <v>2</v>
      </c>
      <c r="X335" s="118">
        <f>D379</f>
        <v>4571</v>
      </c>
      <c r="Y335" s="104"/>
      <c r="Z335" s="32" t="s">
        <v>702</v>
      </c>
      <c r="AA335" s="117" t="s">
        <v>123</v>
      </c>
      <c r="AB335" s="117" t="s">
        <v>89</v>
      </c>
      <c r="AC335" s="117">
        <v>3</v>
      </c>
      <c r="AD335" s="118">
        <f>D$194</f>
        <v>4044</v>
      </c>
      <c r="AF335" s="9"/>
      <c r="AG335" s="104"/>
      <c r="AH335" s="104"/>
      <c r="AI335" s="104"/>
      <c r="AJ335" s="104"/>
      <c r="AL335" s="9"/>
      <c r="AM335" s="104"/>
      <c r="AN335" s="104"/>
      <c r="AO335" s="104"/>
      <c r="AP335" s="104"/>
    </row>
    <row r="336" spans="1:60" ht="20.25" customHeight="1" x14ac:dyDescent="0.2">
      <c r="A336" s="91" t="s">
        <v>488</v>
      </c>
      <c r="B336" s="103" t="s">
        <v>154</v>
      </c>
      <c r="C336" s="99" t="s">
        <v>160</v>
      </c>
      <c r="D336" s="145">
        <f t="shared" si="36"/>
        <v>40199</v>
      </c>
      <c r="E336" s="95">
        <f t="shared" si="35"/>
        <v>52258.700000000004</v>
      </c>
      <c r="F336" s="96" t="s">
        <v>1288</v>
      </c>
      <c r="G336" s="96"/>
      <c r="H336" s="22" t="s">
        <v>202</v>
      </c>
      <c r="I336" s="100" t="s">
        <v>175</v>
      </c>
      <c r="J336" s="100" t="s">
        <v>179</v>
      </c>
      <c r="K336" s="100">
        <v>4</v>
      </c>
      <c r="L336" s="101">
        <f>D$210</f>
        <v>2086</v>
      </c>
      <c r="M336" s="102"/>
      <c r="N336" s="38" t="str">
        <f>$A$376</f>
        <v>БОО.ОСЗ-147К</v>
      </c>
      <c r="O336" s="124" t="str">
        <f>$B$376</f>
        <v>Комплект опор стола О-образных завершающих 1475мм (2шт.)</v>
      </c>
      <c r="P336" s="124" t="str">
        <f>$C$376</f>
        <v>1475*60*718</v>
      </c>
      <c r="Q336" s="124">
        <v>1</v>
      </c>
      <c r="R336" s="125">
        <f>$D$376</f>
        <v>12119</v>
      </c>
      <c r="S336" s="5"/>
      <c r="T336" s="38" t="s">
        <v>806</v>
      </c>
      <c r="U336" s="124" t="s">
        <v>82</v>
      </c>
      <c r="V336" s="124" t="s">
        <v>79</v>
      </c>
      <c r="W336" s="124">
        <v>1</v>
      </c>
      <c r="X336" s="125">
        <f>D382</f>
        <v>7276</v>
      </c>
      <c r="Y336" s="104"/>
      <c r="Z336" s="22" t="s">
        <v>752</v>
      </c>
      <c r="AA336" s="100" t="s">
        <v>119</v>
      </c>
      <c r="AB336" s="100" t="s">
        <v>85</v>
      </c>
      <c r="AC336" s="100">
        <v>4</v>
      </c>
      <c r="AD336" s="101">
        <f>D$190</f>
        <v>3115</v>
      </c>
      <c r="AF336" s="9"/>
      <c r="AG336" s="104"/>
      <c r="AH336" s="104"/>
      <c r="AI336" s="104"/>
      <c r="AJ336" s="104"/>
      <c r="AL336" s="9"/>
      <c r="AM336" s="104"/>
      <c r="AN336" s="104"/>
    </row>
    <row r="337" spans="1:40" ht="20.25" customHeight="1" x14ac:dyDescent="0.2">
      <c r="A337" s="106" t="s">
        <v>489</v>
      </c>
      <c r="B337" s="153" t="s">
        <v>154</v>
      </c>
      <c r="C337" s="154" t="s">
        <v>161</v>
      </c>
      <c r="D337" s="51">
        <f t="shared" si="36"/>
        <v>42303</v>
      </c>
      <c r="E337" s="110">
        <f t="shared" si="35"/>
        <v>54993.9</v>
      </c>
      <c r="F337" s="96" t="s">
        <v>1289</v>
      </c>
      <c r="G337" s="96"/>
      <c r="H337" s="27" t="s">
        <v>203</v>
      </c>
      <c r="I337" s="2" t="s">
        <v>175</v>
      </c>
      <c r="J337" s="2" t="s">
        <v>180</v>
      </c>
      <c r="K337" s="2">
        <v>4</v>
      </c>
      <c r="L337" s="111">
        <f>D$211</f>
        <v>2302</v>
      </c>
      <c r="M337" s="102"/>
      <c r="N337" s="27" t="str">
        <f t="shared" ref="N337:N345" si="41">$A$376</f>
        <v>БОО.ОСЗ-147К</v>
      </c>
      <c r="O337" s="2" t="str">
        <f t="shared" ref="O337:O345" si="42">$B$376</f>
        <v>Комплект опор стола О-образных завершающих 1475мм (2шт.)</v>
      </c>
      <c r="P337" s="2" t="str">
        <f t="shared" ref="P337:P345" si="43">$C$376</f>
        <v>1475*60*718</v>
      </c>
      <c r="Q337" s="2">
        <v>1</v>
      </c>
      <c r="R337" s="111">
        <f t="shared" ref="R337:R345" si="44">$D$376</f>
        <v>12119</v>
      </c>
      <c r="S337" s="5"/>
      <c r="T337" s="27" t="s">
        <v>806</v>
      </c>
      <c r="U337" s="2" t="s">
        <v>82</v>
      </c>
      <c r="V337" s="2" t="s">
        <v>79</v>
      </c>
      <c r="W337" s="2">
        <v>1</v>
      </c>
      <c r="X337" s="111">
        <f>D382</f>
        <v>7276</v>
      </c>
      <c r="Y337" s="104"/>
      <c r="Z337" s="27" t="s">
        <v>739</v>
      </c>
      <c r="AA337" s="2" t="s">
        <v>120</v>
      </c>
      <c r="AB337" s="2" t="s">
        <v>86</v>
      </c>
      <c r="AC337" s="2">
        <v>4</v>
      </c>
      <c r="AD337" s="111">
        <f>D$191</f>
        <v>3425</v>
      </c>
      <c r="AF337" s="9"/>
      <c r="AG337" s="104"/>
      <c r="AH337" s="104"/>
      <c r="AI337" s="104"/>
      <c r="AJ337" s="104"/>
      <c r="AL337" s="9"/>
      <c r="AM337" s="104"/>
      <c r="AN337" s="104"/>
    </row>
    <row r="338" spans="1:40" ht="20.25" customHeight="1" x14ac:dyDescent="0.2">
      <c r="A338" s="106" t="s">
        <v>490</v>
      </c>
      <c r="B338" s="153" t="s">
        <v>154</v>
      </c>
      <c r="C338" s="154" t="s">
        <v>162</v>
      </c>
      <c r="D338" s="51">
        <f t="shared" si="36"/>
        <v>43975</v>
      </c>
      <c r="E338" s="110">
        <f t="shared" si="35"/>
        <v>57167.5</v>
      </c>
      <c r="F338" s="96" t="s">
        <v>1290</v>
      </c>
      <c r="G338" s="96"/>
      <c r="H338" s="27" t="s">
        <v>204</v>
      </c>
      <c r="I338" s="2" t="s">
        <v>175</v>
      </c>
      <c r="J338" s="2" t="s">
        <v>181</v>
      </c>
      <c r="K338" s="2">
        <v>4</v>
      </c>
      <c r="L338" s="111">
        <f>D$212</f>
        <v>2410</v>
      </c>
      <c r="M338" s="102"/>
      <c r="N338" s="27" t="str">
        <f t="shared" si="41"/>
        <v>БОО.ОСЗ-147К</v>
      </c>
      <c r="O338" s="2" t="str">
        <f t="shared" si="42"/>
        <v>Комплект опор стола О-образных завершающих 1475мм (2шт.)</v>
      </c>
      <c r="P338" s="2" t="str">
        <f t="shared" si="43"/>
        <v>1475*60*718</v>
      </c>
      <c r="Q338" s="2">
        <v>1</v>
      </c>
      <c r="R338" s="111">
        <f t="shared" si="44"/>
        <v>12119</v>
      </c>
      <c r="S338" s="5"/>
      <c r="T338" s="27" t="s">
        <v>806</v>
      </c>
      <c r="U338" s="2" t="s">
        <v>82</v>
      </c>
      <c r="V338" s="2" t="s">
        <v>79</v>
      </c>
      <c r="W338" s="2">
        <v>1</v>
      </c>
      <c r="X338" s="111">
        <f>D382</f>
        <v>7276</v>
      </c>
      <c r="Y338" s="104"/>
      <c r="Z338" s="27" t="s">
        <v>753</v>
      </c>
      <c r="AA338" s="2" t="s">
        <v>121</v>
      </c>
      <c r="AB338" s="2" t="s">
        <v>87</v>
      </c>
      <c r="AC338" s="2">
        <v>4</v>
      </c>
      <c r="AD338" s="111">
        <f>D$192</f>
        <v>3735</v>
      </c>
      <c r="AF338" s="9"/>
      <c r="AG338" s="104"/>
      <c r="AH338" s="104"/>
      <c r="AI338" s="104"/>
      <c r="AJ338" s="104"/>
      <c r="AL338" s="9"/>
      <c r="AM338" s="104"/>
      <c r="AN338" s="104"/>
    </row>
    <row r="339" spans="1:40" ht="20.25" customHeight="1" x14ac:dyDescent="0.2">
      <c r="A339" s="106" t="s">
        <v>491</v>
      </c>
      <c r="B339" s="153" t="s">
        <v>154</v>
      </c>
      <c r="C339" s="154" t="s">
        <v>163</v>
      </c>
      <c r="D339" s="51">
        <f t="shared" si="36"/>
        <v>44411</v>
      </c>
      <c r="E339" s="110">
        <f t="shared" si="35"/>
        <v>57734.3</v>
      </c>
      <c r="F339" s="96" t="s">
        <v>1291</v>
      </c>
      <c r="G339" s="96"/>
      <c r="H339" s="27" t="s">
        <v>205</v>
      </c>
      <c r="I339" s="2" t="s">
        <v>175</v>
      </c>
      <c r="J339" s="2" t="s">
        <v>182</v>
      </c>
      <c r="K339" s="2">
        <v>4</v>
      </c>
      <c r="L339" s="111">
        <f>D$213</f>
        <v>2519</v>
      </c>
      <c r="M339" s="102"/>
      <c r="N339" s="27" t="str">
        <f t="shared" si="41"/>
        <v>БОО.ОСЗ-147К</v>
      </c>
      <c r="O339" s="2" t="str">
        <f t="shared" si="42"/>
        <v>Комплект опор стола О-образных завершающих 1475мм (2шт.)</v>
      </c>
      <c r="P339" s="2" t="str">
        <f t="shared" si="43"/>
        <v>1475*60*718</v>
      </c>
      <c r="Q339" s="2">
        <v>1</v>
      </c>
      <c r="R339" s="111">
        <f t="shared" si="44"/>
        <v>12119</v>
      </c>
      <c r="S339" s="5"/>
      <c r="T339" s="27" t="s">
        <v>806</v>
      </c>
      <c r="U339" s="2" t="s">
        <v>82</v>
      </c>
      <c r="V339" s="2" t="s">
        <v>79</v>
      </c>
      <c r="W339" s="2">
        <v>1</v>
      </c>
      <c r="X339" s="111">
        <f>D382</f>
        <v>7276</v>
      </c>
      <c r="Y339" s="104"/>
      <c r="Z339" s="27" t="s">
        <v>701</v>
      </c>
      <c r="AA339" s="2" t="s">
        <v>122</v>
      </c>
      <c r="AB339" s="2" t="s">
        <v>88</v>
      </c>
      <c r="AC339" s="2">
        <v>4</v>
      </c>
      <c r="AD339" s="111">
        <f>D$193</f>
        <v>3735</v>
      </c>
      <c r="AF339" s="9"/>
      <c r="AG339" s="104"/>
      <c r="AH339" s="104"/>
      <c r="AI339" s="104"/>
      <c r="AJ339" s="104"/>
      <c r="AL339" s="9"/>
      <c r="AM339" s="104"/>
      <c r="AN339" s="104"/>
    </row>
    <row r="340" spans="1:40" ht="20.25" customHeight="1" thickBot="1" x14ac:dyDescent="0.25">
      <c r="A340" s="112" t="s">
        <v>492</v>
      </c>
      <c r="B340" s="155" t="s">
        <v>154</v>
      </c>
      <c r="C340" s="156" t="s">
        <v>164</v>
      </c>
      <c r="D340" s="144">
        <f t="shared" si="36"/>
        <v>46535</v>
      </c>
      <c r="E340" s="116">
        <f t="shared" si="35"/>
        <v>60495.5</v>
      </c>
      <c r="F340" s="96" t="s">
        <v>1292</v>
      </c>
      <c r="G340" s="96"/>
      <c r="H340" s="34" t="s">
        <v>206</v>
      </c>
      <c r="I340" s="119" t="s">
        <v>175</v>
      </c>
      <c r="J340" s="119" t="s">
        <v>183</v>
      </c>
      <c r="K340" s="119">
        <v>4</v>
      </c>
      <c r="L340" s="120">
        <f>D$214</f>
        <v>2741</v>
      </c>
      <c r="M340" s="102"/>
      <c r="N340" s="34" t="str">
        <f t="shared" si="41"/>
        <v>БОО.ОСЗ-147К</v>
      </c>
      <c r="O340" s="119" t="str">
        <f t="shared" si="42"/>
        <v>Комплект опор стола О-образных завершающих 1475мм (2шт.)</v>
      </c>
      <c r="P340" s="119" t="str">
        <f t="shared" si="43"/>
        <v>1475*60*718</v>
      </c>
      <c r="Q340" s="119">
        <v>1</v>
      </c>
      <c r="R340" s="120">
        <f t="shared" si="44"/>
        <v>12119</v>
      </c>
      <c r="S340" s="5"/>
      <c r="T340" s="34" t="s">
        <v>806</v>
      </c>
      <c r="U340" s="119" t="s">
        <v>82</v>
      </c>
      <c r="V340" s="119" t="s">
        <v>79</v>
      </c>
      <c r="W340" s="119">
        <v>1</v>
      </c>
      <c r="X340" s="120">
        <f>D382</f>
        <v>7276</v>
      </c>
      <c r="Y340" s="104"/>
      <c r="Z340" s="32" t="s">
        <v>702</v>
      </c>
      <c r="AA340" s="117" t="s">
        <v>123</v>
      </c>
      <c r="AB340" s="117" t="s">
        <v>89</v>
      </c>
      <c r="AC340" s="117">
        <v>4</v>
      </c>
      <c r="AD340" s="118">
        <f>D$194</f>
        <v>4044</v>
      </c>
      <c r="AF340" s="9"/>
      <c r="AG340" s="104"/>
      <c r="AH340" s="104"/>
      <c r="AI340" s="104"/>
      <c r="AJ340" s="104"/>
      <c r="AL340" s="9"/>
      <c r="AM340" s="104"/>
      <c r="AN340" s="104"/>
    </row>
    <row r="341" spans="1:40" ht="20.25" customHeight="1" x14ac:dyDescent="0.2">
      <c r="A341" s="91" t="s">
        <v>493</v>
      </c>
      <c r="B341" s="103" t="s">
        <v>155</v>
      </c>
      <c r="C341" s="99" t="s">
        <v>165</v>
      </c>
      <c r="D341" s="145">
        <f t="shared" si="36"/>
        <v>57877</v>
      </c>
      <c r="E341" s="95">
        <f t="shared" si="35"/>
        <v>75240.100000000006</v>
      </c>
      <c r="F341" s="96" t="s">
        <v>1293</v>
      </c>
      <c r="G341" s="96"/>
      <c r="H341" s="22" t="s">
        <v>202</v>
      </c>
      <c r="I341" s="100" t="s">
        <v>175</v>
      </c>
      <c r="J341" s="100" t="s">
        <v>179</v>
      </c>
      <c r="K341" s="100">
        <v>6</v>
      </c>
      <c r="L341" s="101">
        <f>D$210</f>
        <v>2086</v>
      </c>
      <c r="M341" s="102"/>
      <c r="N341" s="22" t="str">
        <f t="shared" si="41"/>
        <v>БОО.ОСЗ-147К</v>
      </c>
      <c r="O341" s="100" t="str">
        <f t="shared" si="42"/>
        <v>Комплект опор стола О-образных завершающих 1475мм (2шт.)</v>
      </c>
      <c r="P341" s="100" t="str">
        <f t="shared" si="43"/>
        <v>1475*60*718</v>
      </c>
      <c r="Q341" s="100">
        <v>1</v>
      </c>
      <c r="R341" s="101">
        <f t="shared" si="44"/>
        <v>12119</v>
      </c>
      <c r="S341" s="5"/>
      <c r="T341" s="22" t="s">
        <v>806</v>
      </c>
      <c r="U341" s="100" t="s">
        <v>82</v>
      </c>
      <c r="V341" s="100" t="s">
        <v>79</v>
      </c>
      <c r="W341" s="100">
        <v>2</v>
      </c>
      <c r="X341" s="101">
        <f>D382</f>
        <v>7276</v>
      </c>
      <c r="Y341" s="104"/>
      <c r="Z341" s="22" t="s">
        <v>752</v>
      </c>
      <c r="AA341" s="100" t="s">
        <v>119</v>
      </c>
      <c r="AB341" s="100" t="s">
        <v>85</v>
      </c>
      <c r="AC341" s="100">
        <v>6</v>
      </c>
      <c r="AD341" s="101">
        <f>D$190</f>
        <v>3115</v>
      </c>
      <c r="AF341" s="9"/>
      <c r="AG341" s="104"/>
      <c r="AH341" s="104"/>
      <c r="AI341" s="104"/>
      <c r="AJ341" s="104"/>
      <c r="AL341" s="9"/>
      <c r="AM341" s="104"/>
      <c r="AN341" s="104"/>
    </row>
    <row r="342" spans="1:40" ht="20.25" customHeight="1" x14ac:dyDescent="0.2">
      <c r="A342" s="106" t="s">
        <v>494</v>
      </c>
      <c r="B342" s="153" t="s">
        <v>155</v>
      </c>
      <c r="C342" s="154" t="s">
        <v>164</v>
      </c>
      <c r="D342" s="51">
        <f t="shared" si="36"/>
        <v>61033</v>
      </c>
      <c r="E342" s="110">
        <f t="shared" si="35"/>
        <v>79342.900000000009</v>
      </c>
      <c r="F342" s="96" t="s">
        <v>1294</v>
      </c>
      <c r="G342" s="96"/>
      <c r="H342" s="27" t="s">
        <v>203</v>
      </c>
      <c r="I342" s="2" t="s">
        <v>175</v>
      </c>
      <c r="J342" s="2" t="s">
        <v>180</v>
      </c>
      <c r="K342" s="2">
        <v>6</v>
      </c>
      <c r="L342" s="111">
        <f>D$211</f>
        <v>2302</v>
      </c>
      <c r="M342" s="102"/>
      <c r="N342" s="27" t="str">
        <f t="shared" si="41"/>
        <v>БОО.ОСЗ-147К</v>
      </c>
      <c r="O342" s="2" t="str">
        <f t="shared" si="42"/>
        <v>Комплект опор стола О-образных завершающих 1475мм (2шт.)</v>
      </c>
      <c r="P342" s="2" t="str">
        <f t="shared" si="43"/>
        <v>1475*60*718</v>
      </c>
      <c r="Q342" s="2">
        <v>1</v>
      </c>
      <c r="R342" s="111">
        <f t="shared" si="44"/>
        <v>12119</v>
      </c>
      <c r="S342" s="5"/>
      <c r="T342" s="27" t="s">
        <v>806</v>
      </c>
      <c r="U342" s="2" t="s">
        <v>82</v>
      </c>
      <c r="V342" s="2" t="s">
        <v>79</v>
      </c>
      <c r="W342" s="2">
        <v>2</v>
      </c>
      <c r="X342" s="111">
        <f>D382</f>
        <v>7276</v>
      </c>
      <c r="Y342" s="104"/>
      <c r="Z342" s="27" t="s">
        <v>739</v>
      </c>
      <c r="AA342" s="2" t="s">
        <v>120</v>
      </c>
      <c r="AB342" s="2" t="s">
        <v>86</v>
      </c>
      <c r="AC342" s="2">
        <v>6</v>
      </c>
      <c r="AD342" s="111">
        <f>D$191</f>
        <v>3425</v>
      </c>
      <c r="AF342" s="9"/>
      <c r="AG342" s="104"/>
      <c r="AH342" s="104"/>
      <c r="AI342" s="104"/>
      <c r="AJ342" s="104"/>
      <c r="AL342" s="9"/>
      <c r="AM342" s="104"/>
      <c r="AN342" s="104"/>
    </row>
    <row r="343" spans="1:40" ht="20.25" customHeight="1" x14ac:dyDescent="0.2">
      <c r="A343" s="106" t="s">
        <v>495</v>
      </c>
      <c r="B343" s="153" t="s">
        <v>155</v>
      </c>
      <c r="C343" s="154" t="s">
        <v>166</v>
      </c>
      <c r="D343" s="51">
        <f t="shared" si="36"/>
        <v>63541</v>
      </c>
      <c r="E343" s="110">
        <f t="shared" si="35"/>
        <v>82603.3</v>
      </c>
      <c r="F343" s="96" t="s">
        <v>1295</v>
      </c>
      <c r="G343" s="96"/>
      <c r="H343" s="27" t="s">
        <v>204</v>
      </c>
      <c r="I343" s="2" t="s">
        <v>175</v>
      </c>
      <c r="J343" s="2" t="s">
        <v>181</v>
      </c>
      <c r="K343" s="2">
        <v>6</v>
      </c>
      <c r="L343" s="111">
        <f>D$212</f>
        <v>2410</v>
      </c>
      <c r="M343" s="102"/>
      <c r="N343" s="27" t="str">
        <f t="shared" si="41"/>
        <v>БОО.ОСЗ-147К</v>
      </c>
      <c r="O343" s="2" t="str">
        <f t="shared" si="42"/>
        <v>Комплект опор стола О-образных завершающих 1475мм (2шт.)</v>
      </c>
      <c r="P343" s="2" t="str">
        <f t="shared" si="43"/>
        <v>1475*60*718</v>
      </c>
      <c r="Q343" s="2">
        <v>1</v>
      </c>
      <c r="R343" s="111">
        <f t="shared" si="44"/>
        <v>12119</v>
      </c>
      <c r="S343" s="5"/>
      <c r="T343" s="27" t="s">
        <v>806</v>
      </c>
      <c r="U343" s="2" t="s">
        <v>82</v>
      </c>
      <c r="V343" s="2" t="s">
        <v>79</v>
      </c>
      <c r="W343" s="2">
        <v>2</v>
      </c>
      <c r="X343" s="111">
        <f>D382</f>
        <v>7276</v>
      </c>
      <c r="Y343" s="104"/>
      <c r="Z343" s="27" t="s">
        <v>753</v>
      </c>
      <c r="AA343" s="2" t="s">
        <v>121</v>
      </c>
      <c r="AB343" s="2" t="s">
        <v>87</v>
      </c>
      <c r="AC343" s="2">
        <v>6</v>
      </c>
      <c r="AD343" s="111">
        <f>D$192</f>
        <v>3735</v>
      </c>
      <c r="AF343" s="9"/>
      <c r="AG343" s="104"/>
      <c r="AH343" s="104"/>
      <c r="AI343" s="104"/>
      <c r="AJ343" s="104"/>
      <c r="AL343" s="9"/>
      <c r="AM343" s="104"/>
      <c r="AN343" s="104"/>
    </row>
    <row r="344" spans="1:40" ht="20.25" customHeight="1" x14ac:dyDescent="0.2">
      <c r="A344" s="106" t="s">
        <v>496</v>
      </c>
      <c r="B344" s="153" t="s">
        <v>155</v>
      </c>
      <c r="C344" s="154" t="s">
        <v>167</v>
      </c>
      <c r="D344" s="51">
        <f t="shared" si="36"/>
        <v>64195</v>
      </c>
      <c r="E344" s="110">
        <f t="shared" si="35"/>
        <v>83453.5</v>
      </c>
      <c r="F344" s="96" t="s">
        <v>1296</v>
      </c>
      <c r="G344" s="96"/>
      <c r="H344" s="27" t="s">
        <v>205</v>
      </c>
      <c r="I344" s="2" t="s">
        <v>175</v>
      </c>
      <c r="J344" s="2" t="s">
        <v>182</v>
      </c>
      <c r="K344" s="2">
        <v>6</v>
      </c>
      <c r="L344" s="111">
        <f>D$213</f>
        <v>2519</v>
      </c>
      <c r="M344" s="102"/>
      <c r="N344" s="27" t="str">
        <f t="shared" si="41"/>
        <v>БОО.ОСЗ-147К</v>
      </c>
      <c r="O344" s="2" t="str">
        <f t="shared" si="42"/>
        <v>Комплект опор стола О-образных завершающих 1475мм (2шт.)</v>
      </c>
      <c r="P344" s="2" t="str">
        <f t="shared" si="43"/>
        <v>1475*60*718</v>
      </c>
      <c r="Q344" s="2">
        <v>1</v>
      </c>
      <c r="R344" s="111">
        <f t="shared" si="44"/>
        <v>12119</v>
      </c>
      <c r="S344" s="5"/>
      <c r="T344" s="27" t="s">
        <v>806</v>
      </c>
      <c r="U344" s="2" t="s">
        <v>82</v>
      </c>
      <c r="V344" s="2" t="s">
        <v>79</v>
      </c>
      <c r="W344" s="2">
        <v>2</v>
      </c>
      <c r="X344" s="111">
        <f>D382</f>
        <v>7276</v>
      </c>
      <c r="Y344" s="104"/>
      <c r="Z344" s="27" t="s">
        <v>701</v>
      </c>
      <c r="AA344" s="2" t="s">
        <v>122</v>
      </c>
      <c r="AB344" s="2" t="s">
        <v>88</v>
      </c>
      <c r="AC344" s="2">
        <v>6</v>
      </c>
      <c r="AD344" s="111">
        <f>D$193</f>
        <v>3735</v>
      </c>
      <c r="AF344" s="9"/>
      <c r="AG344" s="104"/>
      <c r="AH344" s="104"/>
      <c r="AI344" s="104"/>
      <c r="AJ344" s="104"/>
      <c r="AL344" s="9"/>
      <c r="AM344" s="104"/>
      <c r="AN344" s="104"/>
    </row>
    <row r="345" spans="1:40" ht="20.25" customHeight="1" thickBot="1" x14ac:dyDescent="0.25">
      <c r="A345" s="112" t="s">
        <v>497</v>
      </c>
      <c r="B345" s="155" t="s">
        <v>155</v>
      </c>
      <c r="C345" s="156" t="s">
        <v>168</v>
      </c>
      <c r="D345" s="144">
        <f t="shared" si="36"/>
        <v>67381</v>
      </c>
      <c r="E345" s="116">
        <f t="shared" si="35"/>
        <v>87595.3</v>
      </c>
      <c r="F345" s="96" t="s">
        <v>1297</v>
      </c>
      <c r="G345" s="96"/>
      <c r="H345" s="32" t="s">
        <v>206</v>
      </c>
      <c r="I345" s="117" t="s">
        <v>175</v>
      </c>
      <c r="J345" s="117" t="s">
        <v>183</v>
      </c>
      <c r="K345" s="117">
        <v>6</v>
      </c>
      <c r="L345" s="118">
        <f>D$214</f>
        <v>2741</v>
      </c>
      <c r="M345" s="102"/>
      <c r="N345" s="32" t="str">
        <f t="shared" si="41"/>
        <v>БОО.ОСЗ-147К</v>
      </c>
      <c r="O345" s="117" t="str">
        <f t="shared" si="42"/>
        <v>Комплект опор стола О-образных завершающих 1475мм (2шт.)</v>
      </c>
      <c r="P345" s="117" t="str">
        <f t="shared" si="43"/>
        <v>1475*60*718</v>
      </c>
      <c r="Q345" s="117">
        <v>1</v>
      </c>
      <c r="R345" s="118">
        <f t="shared" si="44"/>
        <v>12119</v>
      </c>
      <c r="S345" s="5"/>
      <c r="T345" s="32" t="s">
        <v>806</v>
      </c>
      <c r="U345" s="117" t="s">
        <v>82</v>
      </c>
      <c r="V345" s="117" t="s">
        <v>79</v>
      </c>
      <c r="W345" s="117">
        <v>2</v>
      </c>
      <c r="X345" s="118">
        <f>D382</f>
        <v>7276</v>
      </c>
      <c r="Y345" s="104"/>
      <c r="Z345" s="32" t="s">
        <v>702</v>
      </c>
      <c r="AA345" s="117" t="s">
        <v>123</v>
      </c>
      <c r="AB345" s="117" t="s">
        <v>89</v>
      </c>
      <c r="AC345" s="117">
        <v>6</v>
      </c>
      <c r="AD345" s="118">
        <f>D$194</f>
        <v>4044</v>
      </c>
      <c r="AF345" s="9"/>
      <c r="AG345" s="104"/>
      <c r="AH345" s="104"/>
      <c r="AI345" s="104"/>
      <c r="AJ345" s="104"/>
      <c r="AL345" s="9"/>
      <c r="AM345" s="104"/>
      <c r="AN345" s="104"/>
    </row>
    <row r="346" spans="1:40" ht="20.25" customHeight="1" x14ac:dyDescent="0.2">
      <c r="A346" s="132" t="s">
        <v>498</v>
      </c>
      <c r="B346" s="103" t="s">
        <v>129</v>
      </c>
      <c r="C346" s="99" t="s">
        <v>130</v>
      </c>
      <c r="D346" s="145">
        <f t="shared" si="36"/>
        <v>20308</v>
      </c>
      <c r="E346" s="95">
        <f t="shared" si="35"/>
        <v>26400.400000000001</v>
      </c>
      <c r="F346" s="96" t="s">
        <v>1321</v>
      </c>
      <c r="G346" s="96"/>
      <c r="H346" s="38" t="s">
        <v>241</v>
      </c>
      <c r="I346" s="124" t="s">
        <v>191</v>
      </c>
      <c r="J346" s="124" t="s">
        <v>192</v>
      </c>
      <c r="K346" s="124">
        <v>1</v>
      </c>
      <c r="L346" s="125">
        <f>D$227</f>
        <v>2761</v>
      </c>
      <c r="M346" s="102"/>
      <c r="N346" s="38" t="s">
        <v>792</v>
      </c>
      <c r="O346" s="124" t="s">
        <v>793</v>
      </c>
      <c r="P346" s="124" t="s">
        <v>783</v>
      </c>
      <c r="Q346" s="124">
        <v>1</v>
      </c>
      <c r="R346" s="125">
        <f>$D$375</f>
        <v>11317</v>
      </c>
      <c r="S346" s="5"/>
      <c r="T346" s="22" t="s">
        <v>752</v>
      </c>
      <c r="U346" s="124" t="s">
        <v>119</v>
      </c>
      <c r="V346" s="124" t="s">
        <v>85</v>
      </c>
      <c r="W346" s="124">
        <v>2</v>
      </c>
      <c r="X346" s="125">
        <f>D$190</f>
        <v>3115</v>
      </c>
      <c r="Y346" s="104"/>
      <c r="Z346" s="9"/>
      <c r="AA346" s="104"/>
      <c r="AB346" s="104"/>
      <c r="AC346" s="104"/>
      <c r="AD346" s="104"/>
      <c r="AF346" s="9"/>
      <c r="AG346" s="104"/>
      <c r="AH346" s="104"/>
      <c r="AI346" s="104"/>
      <c r="AJ346" s="104"/>
      <c r="AL346" s="9"/>
      <c r="AM346" s="104"/>
      <c r="AN346" s="104"/>
    </row>
    <row r="347" spans="1:40" ht="20.25" customHeight="1" x14ac:dyDescent="0.2">
      <c r="A347" s="128" t="s">
        <v>499</v>
      </c>
      <c r="B347" s="153" t="s">
        <v>129</v>
      </c>
      <c r="C347" s="154" t="s">
        <v>131</v>
      </c>
      <c r="D347" s="51">
        <f t="shared" si="36"/>
        <v>21368</v>
      </c>
      <c r="E347" s="110">
        <f t="shared" si="35"/>
        <v>27778.400000000001</v>
      </c>
      <c r="F347" s="96" t="s">
        <v>1322</v>
      </c>
      <c r="G347" s="96"/>
      <c r="H347" s="27" t="s">
        <v>242</v>
      </c>
      <c r="I347" s="2" t="s">
        <v>191</v>
      </c>
      <c r="J347" s="2" t="s">
        <v>193</v>
      </c>
      <c r="K347" s="2">
        <v>1</v>
      </c>
      <c r="L347" s="111">
        <f>D$228</f>
        <v>3201</v>
      </c>
      <c r="M347" s="102"/>
      <c r="N347" s="27" t="s">
        <v>792</v>
      </c>
      <c r="O347" s="2" t="s">
        <v>793</v>
      </c>
      <c r="P347" s="2" t="s">
        <v>783</v>
      </c>
      <c r="Q347" s="2">
        <v>1</v>
      </c>
      <c r="R347" s="111">
        <f t="shared" ref="R347:R360" si="45">$D$375</f>
        <v>11317</v>
      </c>
      <c r="S347" s="5"/>
      <c r="T347" s="27" t="s">
        <v>739</v>
      </c>
      <c r="U347" s="2" t="s">
        <v>120</v>
      </c>
      <c r="V347" s="2" t="s">
        <v>86</v>
      </c>
      <c r="W347" s="2">
        <v>2</v>
      </c>
      <c r="X347" s="111">
        <f>D$191</f>
        <v>3425</v>
      </c>
      <c r="Y347" s="104"/>
      <c r="Z347" s="9"/>
      <c r="AA347" s="104"/>
      <c r="AB347" s="104"/>
      <c r="AC347" s="104"/>
      <c r="AD347" s="104"/>
      <c r="AF347" s="9"/>
      <c r="AG347" s="104"/>
      <c r="AH347" s="104"/>
      <c r="AI347" s="104"/>
      <c r="AJ347" s="104"/>
      <c r="AL347" s="9"/>
      <c r="AM347" s="104"/>
      <c r="AN347" s="104"/>
    </row>
    <row r="348" spans="1:40" ht="20.25" customHeight="1" x14ac:dyDescent="0.2">
      <c r="A348" s="128" t="s">
        <v>500</v>
      </c>
      <c r="B348" s="153" t="s">
        <v>129</v>
      </c>
      <c r="C348" s="154" t="s">
        <v>132</v>
      </c>
      <c r="D348" s="51">
        <f t="shared" si="36"/>
        <v>22418</v>
      </c>
      <c r="E348" s="110">
        <f t="shared" si="35"/>
        <v>29143.4</v>
      </c>
      <c r="F348" s="96" t="s">
        <v>1323</v>
      </c>
      <c r="G348" s="96"/>
      <c r="H348" s="27" t="s">
        <v>243</v>
      </c>
      <c r="I348" s="2" t="s">
        <v>191</v>
      </c>
      <c r="J348" s="2" t="s">
        <v>194</v>
      </c>
      <c r="K348" s="2">
        <v>1</v>
      </c>
      <c r="L348" s="111">
        <f>D$229</f>
        <v>3631</v>
      </c>
      <c r="M348" s="102"/>
      <c r="N348" s="27" t="s">
        <v>792</v>
      </c>
      <c r="O348" s="2" t="s">
        <v>793</v>
      </c>
      <c r="P348" s="2" t="s">
        <v>783</v>
      </c>
      <c r="Q348" s="2">
        <v>1</v>
      </c>
      <c r="R348" s="111">
        <f t="shared" si="45"/>
        <v>11317</v>
      </c>
      <c r="S348" s="5"/>
      <c r="T348" s="27" t="s">
        <v>753</v>
      </c>
      <c r="U348" s="2" t="s">
        <v>121</v>
      </c>
      <c r="V348" s="2" t="s">
        <v>87</v>
      </c>
      <c r="W348" s="2">
        <v>2</v>
      </c>
      <c r="X348" s="111">
        <f>D$192</f>
        <v>3735</v>
      </c>
      <c r="Y348" s="104"/>
      <c r="Z348" s="9"/>
      <c r="AA348" s="104"/>
      <c r="AB348" s="104"/>
      <c r="AC348" s="104"/>
      <c r="AD348" s="104"/>
      <c r="AF348" s="9"/>
      <c r="AG348" s="104"/>
      <c r="AH348" s="104"/>
      <c r="AI348" s="104"/>
      <c r="AJ348" s="104"/>
      <c r="AL348" s="9"/>
      <c r="AM348" s="104"/>
      <c r="AN348" s="104"/>
    </row>
    <row r="349" spans="1:40" ht="20.25" customHeight="1" x14ac:dyDescent="0.2">
      <c r="A349" s="128" t="s">
        <v>501</v>
      </c>
      <c r="B349" s="153" t="s">
        <v>129</v>
      </c>
      <c r="C349" s="154" t="s">
        <v>133</v>
      </c>
      <c r="D349" s="51">
        <f t="shared" si="36"/>
        <v>22889</v>
      </c>
      <c r="E349" s="110">
        <f t="shared" si="35"/>
        <v>29755.7</v>
      </c>
      <c r="F349" s="96" t="s">
        <v>1324</v>
      </c>
      <c r="G349" s="96"/>
      <c r="H349" s="27" t="s">
        <v>244</v>
      </c>
      <c r="I349" s="2" t="s">
        <v>191</v>
      </c>
      <c r="J349" s="2" t="s">
        <v>195</v>
      </c>
      <c r="K349" s="2">
        <v>1</v>
      </c>
      <c r="L349" s="111">
        <f>D$230</f>
        <v>4102</v>
      </c>
      <c r="M349" s="102"/>
      <c r="N349" s="27" t="s">
        <v>792</v>
      </c>
      <c r="O349" s="2" t="s">
        <v>793</v>
      </c>
      <c r="P349" s="2" t="s">
        <v>783</v>
      </c>
      <c r="Q349" s="2">
        <v>1</v>
      </c>
      <c r="R349" s="111">
        <f t="shared" si="45"/>
        <v>11317</v>
      </c>
      <c r="S349" s="5"/>
      <c r="T349" s="27" t="s">
        <v>701</v>
      </c>
      <c r="U349" s="2" t="s">
        <v>122</v>
      </c>
      <c r="V349" s="2" t="s">
        <v>88</v>
      </c>
      <c r="W349" s="2">
        <v>2</v>
      </c>
      <c r="X349" s="111">
        <f>D$193</f>
        <v>3735</v>
      </c>
      <c r="Y349" s="104"/>
      <c r="Z349" s="9"/>
      <c r="AA349" s="104"/>
      <c r="AB349" s="104"/>
      <c r="AC349" s="104"/>
      <c r="AD349" s="104"/>
      <c r="AF349" s="9"/>
      <c r="AG349" s="104"/>
      <c r="AH349" s="104"/>
      <c r="AI349" s="104"/>
      <c r="AJ349" s="104"/>
      <c r="AL349" s="9"/>
      <c r="AM349" s="104"/>
      <c r="AN349" s="104"/>
    </row>
    <row r="350" spans="1:40" ht="20.25" customHeight="1" thickBot="1" x14ac:dyDescent="0.25">
      <c r="A350" s="133" t="s">
        <v>502</v>
      </c>
      <c r="B350" s="155" t="s">
        <v>129</v>
      </c>
      <c r="C350" s="156" t="s">
        <v>134</v>
      </c>
      <c r="D350" s="144">
        <f t="shared" si="36"/>
        <v>23977</v>
      </c>
      <c r="E350" s="116">
        <f t="shared" si="35"/>
        <v>31170.100000000002</v>
      </c>
      <c r="F350" s="96" t="s">
        <v>1325</v>
      </c>
      <c r="G350" s="96"/>
      <c r="H350" s="34" t="s">
        <v>245</v>
      </c>
      <c r="I350" s="119" t="s">
        <v>191</v>
      </c>
      <c r="J350" s="119" t="s">
        <v>196</v>
      </c>
      <c r="K350" s="119">
        <v>1</v>
      </c>
      <c r="L350" s="120">
        <f>D$231</f>
        <v>4572</v>
      </c>
      <c r="M350" s="102"/>
      <c r="N350" s="34" t="s">
        <v>792</v>
      </c>
      <c r="O350" s="119" t="s">
        <v>793</v>
      </c>
      <c r="P350" s="119" t="s">
        <v>783</v>
      </c>
      <c r="Q350" s="119">
        <v>1</v>
      </c>
      <c r="R350" s="120">
        <f t="shared" si="45"/>
        <v>11317</v>
      </c>
      <c r="S350" s="5"/>
      <c r="T350" s="34" t="s">
        <v>702</v>
      </c>
      <c r="U350" s="119" t="s">
        <v>123</v>
      </c>
      <c r="V350" s="119" t="s">
        <v>89</v>
      </c>
      <c r="W350" s="119">
        <v>2</v>
      </c>
      <c r="X350" s="120">
        <f>D$194</f>
        <v>4044</v>
      </c>
      <c r="Y350" s="104"/>
      <c r="Z350" s="9"/>
      <c r="AA350" s="104"/>
      <c r="AB350" s="104"/>
      <c r="AC350" s="104"/>
      <c r="AD350" s="104"/>
      <c r="AF350" s="9"/>
      <c r="AG350" s="104"/>
      <c r="AH350" s="104"/>
      <c r="AI350" s="104"/>
      <c r="AJ350" s="104"/>
      <c r="AL350" s="9"/>
      <c r="AM350" s="104"/>
      <c r="AN350" s="104"/>
    </row>
    <row r="351" spans="1:40" ht="20.25" customHeight="1" x14ac:dyDescent="0.2">
      <c r="A351" s="132" t="s">
        <v>503</v>
      </c>
      <c r="B351" s="103" t="s">
        <v>135</v>
      </c>
      <c r="C351" s="99" t="s">
        <v>137</v>
      </c>
      <c r="D351" s="145">
        <f t="shared" si="36"/>
        <v>36171</v>
      </c>
      <c r="E351" s="95">
        <f t="shared" si="35"/>
        <v>47022.3</v>
      </c>
      <c r="F351" s="96" t="s">
        <v>1326</v>
      </c>
      <c r="G351" s="96"/>
      <c r="H351" s="22" t="s">
        <v>241</v>
      </c>
      <c r="I351" s="100" t="s">
        <v>191</v>
      </c>
      <c r="J351" s="100" t="s">
        <v>192</v>
      </c>
      <c r="K351" s="100">
        <v>2</v>
      </c>
      <c r="L351" s="101">
        <f>D$227</f>
        <v>2761</v>
      </c>
      <c r="M351" s="102"/>
      <c r="N351" s="22" t="s">
        <v>792</v>
      </c>
      <c r="O351" s="100" t="s">
        <v>793</v>
      </c>
      <c r="P351" s="100" t="s">
        <v>783</v>
      </c>
      <c r="Q351" s="100">
        <v>1</v>
      </c>
      <c r="R351" s="101">
        <f t="shared" si="45"/>
        <v>11317</v>
      </c>
      <c r="S351" s="5"/>
      <c r="T351" s="22" t="s">
        <v>804</v>
      </c>
      <c r="U351" s="100" t="s">
        <v>81</v>
      </c>
      <c r="V351" s="100" t="s">
        <v>78</v>
      </c>
      <c r="W351" s="100">
        <v>1</v>
      </c>
      <c r="X351" s="101">
        <f>D381</f>
        <v>6872</v>
      </c>
      <c r="Y351" s="104"/>
      <c r="Z351" s="22" t="s">
        <v>752</v>
      </c>
      <c r="AA351" s="100" t="s">
        <v>119</v>
      </c>
      <c r="AB351" s="100" t="s">
        <v>85</v>
      </c>
      <c r="AC351" s="100">
        <v>4</v>
      </c>
      <c r="AD351" s="101">
        <f>D$190</f>
        <v>3115</v>
      </c>
      <c r="AF351" s="9"/>
      <c r="AG351" s="104"/>
      <c r="AH351" s="104"/>
      <c r="AI351" s="104"/>
      <c r="AJ351" s="104"/>
      <c r="AL351" s="9"/>
      <c r="AM351" s="104"/>
      <c r="AN351" s="104"/>
    </row>
    <row r="352" spans="1:40" ht="20.25" customHeight="1" x14ac:dyDescent="0.2">
      <c r="A352" s="128" t="s">
        <v>504</v>
      </c>
      <c r="B352" s="153" t="s">
        <v>135</v>
      </c>
      <c r="C352" s="154" t="s">
        <v>138</v>
      </c>
      <c r="D352" s="51">
        <f t="shared" si="36"/>
        <v>38291</v>
      </c>
      <c r="E352" s="110">
        <f t="shared" si="35"/>
        <v>49778.3</v>
      </c>
      <c r="F352" s="96" t="s">
        <v>1327</v>
      </c>
      <c r="G352" s="96"/>
      <c r="H352" s="27" t="s">
        <v>242</v>
      </c>
      <c r="I352" s="2" t="s">
        <v>191</v>
      </c>
      <c r="J352" s="2" t="s">
        <v>193</v>
      </c>
      <c r="K352" s="2">
        <v>2</v>
      </c>
      <c r="L352" s="111">
        <f>D$228</f>
        <v>3201</v>
      </c>
      <c r="M352" s="102"/>
      <c r="N352" s="27" t="s">
        <v>792</v>
      </c>
      <c r="O352" s="2" t="s">
        <v>793</v>
      </c>
      <c r="P352" s="2" t="s">
        <v>783</v>
      </c>
      <c r="Q352" s="2">
        <v>1</v>
      </c>
      <c r="R352" s="111">
        <f t="shared" si="45"/>
        <v>11317</v>
      </c>
      <c r="S352" s="5"/>
      <c r="T352" s="27" t="s">
        <v>804</v>
      </c>
      <c r="U352" s="2" t="s">
        <v>81</v>
      </c>
      <c r="V352" s="2" t="s">
        <v>78</v>
      </c>
      <c r="W352" s="2">
        <v>1</v>
      </c>
      <c r="X352" s="111">
        <f>D381</f>
        <v>6872</v>
      </c>
      <c r="Y352" s="104"/>
      <c r="Z352" s="27" t="s">
        <v>739</v>
      </c>
      <c r="AA352" s="2" t="s">
        <v>120</v>
      </c>
      <c r="AB352" s="2" t="s">
        <v>86</v>
      </c>
      <c r="AC352" s="2">
        <v>4</v>
      </c>
      <c r="AD352" s="111">
        <f>D$191</f>
        <v>3425</v>
      </c>
      <c r="AF352" s="9"/>
      <c r="AG352" s="104"/>
      <c r="AH352" s="104"/>
      <c r="AI352" s="104"/>
      <c r="AJ352" s="104"/>
      <c r="AL352" s="9"/>
      <c r="AM352" s="104"/>
      <c r="AN352" s="104"/>
    </row>
    <row r="353" spans="1:64" ht="20.25" customHeight="1" x14ac:dyDescent="0.2">
      <c r="A353" s="128" t="s">
        <v>505</v>
      </c>
      <c r="B353" s="153" t="s">
        <v>135</v>
      </c>
      <c r="C353" s="154" t="s">
        <v>139</v>
      </c>
      <c r="D353" s="51">
        <f t="shared" si="36"/>
        <v>40391</v>
      </c>
      <c r="E353" s="110">
        <f t="shared" si="35"/>
        <v>52508.3</v>
      </c>
      <c r="F353" s="96" t="s">
        <v>1328</v>
      </c>
      <c r="G353" s="96"/>
      <c r="H353" s="27" t="s">
        <v>243</v>
      </c>
      <c r="I353" s="2" t="s">
        <v>191</v>
      </c>
      <c r="J353" s="2" t="s">
        <v>194</v>
      </c>
      <c r="K353" s="2">
        <v>2</v>
      </c>
      <c r="L353" s="111">
        <f>D$229</f>
        <v>3631</v>
      </c>
      <c r="M353" s="102"/>
      <c r="N353" s="27" t="s">
        <v>792</v>
      </c>
      <c r="O353" s="2" t="s">
        <v>793</v>
      </c>
      <c r="P353" s="2" t="s">
        <v>783</v>
      </c>
      <c r="Q353" s="2">
        <v>1</v>
      </c>
      <c r="R353" s="111">
        <f t="shared" si="45"/>
        <v>11317</v>
      </c>
      <c r="S353" s="5"/>
      <c r="T353" s="27" t="s">
        <v>804</v>
      </c>
      <c r="U353" s="2" t="s">
        <v>81</v>
      </c>
      <c r="V353" s="2" t="s">
        <v>78</v>
      </c>
      <c r="W353" s="2">
        <v>1</v>
      </c>
      <c r="X353" s="111">
        <f>D381</f>
        <v>6872</v>
      </c>
      <c r="Y353" s="104"/>
      <c r="Z353" s="27" t="s">
        <v>753</v>
      </c>
      <c r="AA353" s="2" t="s">
        <v>121</v>
      </c>
      <c r="AB353" s="2" t="s">
        <v>87</v>
      </c>
      <c r="AC353" s="2">
        <v>4</v>
      </c>
      <c r="AD353" s="111">
        <f>D$192</f>
        <v>3735</v>
      </c>
      <c r="AF353" s="9"/>
      <c r="AG353" s="104"/>
      <c r="AH353" s="104"/>
      <c r="AI353" s="104"/>
      <c r="AJ353" s="104"/>
      <c r="AL353" s="9"/>
      <c r="AM353" s="104"/>
      <c r="AN353" s="104"/>
    </row>
    <row r="354" spans="1:64" ht="20.25" customHeight="1" x14ac:dyDescent="0.2">
      <c r="A354" s="128" t="s">
        <v>506</v>
      </c>
      <c r="B354" s="153" t="s">
        <v>135</v>
      </c>
      <c r="C354" s="154" t="s">
        <v>140</v>
      </c>
      <c r="D354" s="51">
        <f t="shared" si="36"/>
        <v>41333</v>
      </c>
      <c r="E354" s="110">
        <f t="shared" si="35"/>
        <v>53732.9</v>
      </c>
      <c r="F354" s="96" t="s">
        <v>1246</v>
      </c>
      <c r="G354" s="96"/>
      <c r="H354" s="27" t="s">
        <v>244</v>
      </c>
      <c r="I354" s="2" t="s">
        <v>191</v>
      </c>
      <c r="J354" s="2" t="s">
        <v>195</v>
      </c>
      <c r="K354" s="2">
        <v>2</v>
      </c>
      <c r="L354" s="111">
        <f>D$230</f>
        <v>4102</v>
      </c>
      <c r="M354" s="102"/>
      <c r="N354" s="27" t="s">
        <v>792</v>
      </c>
      <c r="O354" s="2" t="s">
        <v>793</v>
      </c>
      <c r="P354" s="2" t="s">
        <v>783</v>
      </c>
      <c r="Q354" s="2">
        <v>1</v>
      </c>
      <c r="R354" s="111">
        <f t="shared" si="45"/>
        <v>11317</v>
      </c>
      <c r="S354" s="5"/>
      <c r="T354" s="27" t="s">
        <v>804</v>
      </c>
      <c r="U354" s="2" t="s">
        <v>81</v>
      </c>
      <c r="V354" s="2" t="s">
        <v>78</v>
      </c>
      <c r="W354" s="2">
        <v>1</v>
      </c>
      <c r="X354" s="111">
        <f>D381</f>
        <v>6872</v>
      </c>
      <c r="Y354" s="104"/>
      <c r="Z354" s="27" t="s">
        <v>701</v>
      </c>
      <c r="AA354" s="2" t="s">
        <v>122</v>
      </c>
      <c r="AB354" s="2" t="s">
        <v>88</v>
      </c>
      <c r="AC354" s="2">
        <v>4</v>
      </c>
      <c r="AD354" s="111">
        <f>D$193</f>
        <v>3735</v>
      </c>
      <c r="AF354" s="9"/>
      <c r="AG354" s="104"/>
      <c r="AH354" s="104"/>
      <c r="AI354" s="104"/>
      <c r="AJ354" s="104"/>
      <c r="AL354" s="9"/>
      <c r="AM354" s="104"/>
      <c r="AN354" s="104"/>
    </row>
    <row r="355" spans="1:64" ht="20.25" customHeight="1" thickBot="1" x14ac:dyDescent="0.25">
      <c r="A355" s="133" t="s">
        <v>507</v>
      </c>
      <c r="B355" s="155" t="s">
        <v>135</v>
      </c>
      <c r="C355" s="156" t="s">
        <v>141</v>
      </c>
      <c r="D355" s="144">
        <f t="shared" si="36"/>
        <v>43509</v>
      </c>
      <c r="E355" s="116">
        <f t="shared" si="35"/>
        <v>56561.700000000004</v>
      </c>
      <c r="F355" s="96" t="s">
        <v>1329</v>
      </c>
      <c r="G355" s="96"/>
      <c r="H355" s="32" t="s">
        <v>245</v>
      </c>
      <c r="I355" s="117" t="s">
        <v>191</v>
      </c>
      <c r="J355" s="117" t="s">
        <v>196</v>
      </c>
      <c r="K355" s="117">
        <v>2</v>
      </c>
      <c r="L355" s="118">
        <f>D$231</f>
        <v>4572</v>
      </c>
      <c r="M355" s="102"/>
      <c r="N355" s="32" t="s">
        <v>792</v>
      </c>
      <c r="O355" s="117" t="s">
        <v>793</v>
      </c>
      <c r="P355" s="117" t="s">
        <v>783</v>
      </c>
      <c r="Q355" s="117">
        <v>1</v>
      </c>
      <c r="R355" s="118">
        <f t="shared" si="45"/>
        <v>11317</v>
      </c>
      <c r="S355" s="5"/>
      <c r="T355" s="32" t="s">
        <v>804</v>
      </c>
      <c r="U355" s="117" t="s">
        <v>81</v>
      </c>
      <c r="V355" s="117" t="s">
        <v>78</v>
      </c>
      <c r="W355" s="117">
        <v>1</v>
      </c>
      <c r="X355" s="118">
        <f>D381</f>
        <v>6872</v>
      </c>
      <c r="Y355" s="104"/>
      <c r="Z355" s="32" t="s">
        <v>702</v>
      </c>
      <c r="AA355" s="117" t="s">
        <v>123</v>
      </c>
      <c r="AB355" s="117" t="s">
        <v>89</v>
      </c>
      <c r="AC355" s="117">
        <v>4</v>
      </c>
      <c r="AD355" s="118">
        <f>D$194</f>
        <v>4044</v>
      </c>
      <c r="AF355" s="9"/>
      <c r="AG355" s="104"/>
      <c r="AH355" s="104"/>
      <c r="AI355" s="104"/>
      <c r="AJ355" s="104"/>
      <c r="AL355" s="9"/>
      <c r="AM355" s="104"/>
      <c r="AN355" s="104"/>
    </row>
    <row r="356" spans="1:64" ht="20.25" customHeight="1" x14ac:dyDescent="0.2">
      <c r="A356" s="132" t="s">
        <v>508</v>
      </c>
      <c r="B356" s="103" t="s">
        <v>136</v>
      </c>
      <c r="C356" s="99" t="s">
        <v>142</v>
      </c>
      <c r="D356" s="145">
        <f t="shared" si="36"/>
        <v>52034</v>
      </c>
      <c r="E356" s="95">
        <f t="shared" si="35"/>
        <v>67644.2</v>
      </c>
      <c r="F356" s="96" t="s">
        <v>1330</v>
      </c>
      <c r="G356" s="96"/>
      <c r="H356" s="38" t="s">
        <v>241</v>
      </c>
      <c r="I356" s="124" t="s">
        <v>191</v>
      </c>
      <c r="J356" s="124" t="s">
        <v>192</v>
      </c>
      <c r="K356" s="124">
        <v>3</v>
      </c>
      <c r="L356" s="125">
        <f>D$227</f>
        <v>2761</v>
      </c>
      <c r="M356" s="102"/>
      <c r="N356" s="38" t="s">
        <v>792</v>
      </c>
      <c r="O356" s="124" t="s">
        <v>793</v>
      </c>
      <c r="P356" s="124" t="s">
        <v>783</v>
      </c>
      <c r="Q356" s="124">
        <v>1</v>
      </c>
      <c r="R356" s="125">
        <f t="shared" si="45"/>
        <v>11317</v>
      </c>
      <c r="S356" s="5"/>
      <c r="T356" s="38" t="s">
        <v>804</v>
      </c>
      <c r="U356" s="124" t="s">
        <v>81</v>
      </c>
      <c r="V356" s="124" t="s">
        <v>78</v>
      </c>
      <c r="W356" s="124">
        <v>2</v>
      </c>
      <c r="X356" s="125">
        <f>D381</f>
        <v>6872</v>
      </c>
      <c r="Y356" s="104"/>
      <c r="Z356" s="38" t="s">
        <v>752</v>
      </c>
      <c r="AA356" s="124" t="s">
        <v>119</v>
      </c>
      <c r="AB356" s="124" t="s">
        <v>85</v>
      </c>
      <c r="AC356" s="124">
        <v>6</v>
      </c>
      <c r="AD356" s="125">
        <f>D$190</f>
        <v>3115</v>
      </c>
      <c r="AF356" s="9"/>
      <c r="AG356" s="104"/>
      <c r="AH356" s="104"/>
      <c r="AI356" s="104"/>
      <c r="AJ356" s="104"/>
      <c r="AL356" s="9"/>
      <c r="AM356" s="104"/>
      <c r="AN356" s="104"/>
    </row>
    <row r="357" spans="1:64" ht="20.25" customHeight="1" x14ac:dyDescent="0.2">
      <c r="A357" s="128" t="s">
        <v>509</v>
      </c>
      <c r="B357" s="153" t="s">
        <v>136</v>
      </c>
      <c r="C357" s="154" t="s">
        <v>141</v>
      </c>
      <c r="D357" s="51">
        <f t="shared" si="36"/>
        <v>55214</v>
      </c>
      <c r="E357" s="110">
        <f t="shared" si="35"/>
        <v>71778.2</v>
      </c>
      <c r="F357" s="96" t="s">
        <v>1331</v>
      </c>
      <c r="G357" s="96"/>
      <c r="H357" s="27" t="s">
        <v>242</v>
      </c>
      <c r="I357" s="2" t="s">
        <v>191</v>
      </c>
      <c r="J357" s="2" t="s">
        <v>193</v>
      </c>
      <c r="K357" s="2">
        <v>3</v>
      </c>
      <c r="L357" s="111">
        <f>D$228</f>
        <v>3201</v>
      </c>
      <c r="M357" s="102"/>
      <c r="N357" s="27" t="s">
        <v>792</v>
      </c>
      <c r="O357" s="2" t="s">
        <v>793</v>
      </c>
      <c r="P357" s="2" t="s">
        <v>783</v>
      </c>
      <c r="Q357" s="2">
        <v>1</v>
      </c>
      <c r="R357" s="111">
        <f t="shared" si="45"/>
        <v>11317</v>
      </c>
      <c r="S357" s="5"/>
      <c r="T357" s="27" t="s">
        <v>804</v>
      </c>
      <c r="U357" s="2" t="s">
        <v>81</v>
      </c>
      <c r="V357" s="2" t="s">
        <v>78</v>
      </c>
      <c r="W357" s="2">
        <v>2</v>
      </c>
      <c r="X357" s="111">
        <f>D381</f>
        <v>6872</v>
      </c>
      <c r="Y357" s="104"/>
      <c r="Z357" s="27" t="s">
        <v>739</v>
      </c>
      <c r="AA357" s="2" t="s">
        <v>120</v>
      </c>
      <c r="AB357" s="2" t="s">
        <v>86</v>
      </c>
      <c r="AC357" s="2">
        <v>6</v>
      </c>
      <c r="AD357" s="111">
        <f>D$191</f>
        <v>3425</v>
      </c>
      <c r="AF357" s="9"/>
      <c r="AG357" s="104"/>
      <c r="AH357" s="104"/>
      <c r="AI357" s="104"/>
      <c r="AJ357" s="104"/>
      <c r="AL357" s="9"/>
      <c r="AM357" s="104"/>
      <c r="AN357" s="104"/>
    </row>
    <row r="358" spans="1:64" ht="20.25" customHeight="1" x14ac:dyDescent="0.2">
      <c r="A358" s="128" t="s">
        <v>510</v>
      </c>
      <c r="B358" s="153" t="s">
        <v>136</v>
      </c>
      <c r="C358" s="154" t="s">
        <v>143</v>
      </c>
      <c r="D358" s="51">
        <f t="shared" si="36"/>
        <v>58364</v>
      </c>
      <c r="E358" s="110">
        <f t="shared" si="35"/>
        <v>75873.2</v>
      </c>
      <c r="F358" s="96" t="s">
        <v>1332</v>
      </c>
      <c r="G358" s="96"/>
      <c r="H358" s="27" t="s">
        <v>243</v>
      </c>
      <c r="I358" s="2" t="s">
        <v>191</v>
      </c>
      <c r="J358" s="2" t="s">
        <v>194</v>
      </c>
      <c r="K358" s="2">
        <v>3</v>
      </c>
      <c r="L358" s="111">
        <f>D$229</f>
        <v>3631</v>
      </c>
      <c r="M358" s="102"/>
      <c r="N358" s="27" t="s">
        <v>792</v>
      </c>
      <c r="O358" s="2" t="s">
        <v>793</v>
      </c>
      <c r="P358" s="2" t="s">
        <v>783</v>
      </c>
      <c r="Q358" s="2">
        <v>1</v>
      </c>
      <c r="R358" s="111">
        <f t="shared" si="45"/>
        <v>11317</v>
      </c>
      <c r="S358" s="5"/>
      <c r="T358" s="27" t="s">
        <v>804</v>
      </c>
      <c r="U358" s="2" t="s">
        <v>81</v>
      </c>
      <c r="V358" s="2" t="s">
        <v>78</v>
      </c>
      <c r="W358" s="2">
        <v>2</v>
      </c>
      <c r="X358" s="111">
        <f>D381</f>
        <v>6872</v>
      </c>
      <c r="Y358" s="104"/>
      <c r="Z358" s="27" t="s">
        <v>753</v>
      </c>
      <c r="AA358" s="2" t="s">
        <v>121</v>
      </c>
      <c r="AB358" s="2" t="s">
        <v>87</v>
      </c>
      <c r="AC358" s="2">
        <v>6</v>
      </c>
      <c r="AD358" s="111">
        <f>D$192</f>
        <v>3735</v>
      </c>
      <c r="AF358" s="9"/>
      <c r="AG358" s="104"/>
      <c r="AH358" s="104"/>
      <c r="AI358" s="104"/>
      <c r="AJ358" s="104"/>
      <c r="AL358" s="9"/>
      <c r="AM358" s="104"/>
      <c r="AN358" s="104"/>
    </row>
    <row r="359" spans="1:64" ht="20.25" customHeight="1" x14ac:dyDescent="0.2">
      <c r="A359" s="128" t="s">
        <v>511</v>
      </c>
      <c r="B359" s="153" t="s">
        <v>136</v>
      </c>
      <c r="C359" s="154" t="s">
        <v>144</v>
      </c>
      <c r="D359" s="51">
        <f t="shared" si="36"/>
        <v>59777</v>
      </c>
      <c r="E359" s="110">
        <f t="shared" si="35"/>
        <v>77710.100000000006</v>
      </c>
      <c r="F359" s="96" t="s">
        <v>1333</v>
      </c>
      <c r="G359" s="96"/>
      <c r="H359" s="27" t="s">
        <v>244</v>
      </c>
      <c r="I359" s="2" t="s">
        <v>191</v>
      </c>
      <c r="J359" s="2" t="s">
        <v>195</v>
      </c>
      <c r="K359" s="2">
        <v>3</v>
      </c>
      <c r="L359" s="111">
        <f>D$230</f>
        <v>4102</v>
      </c>
      <c r="M359" s="102"/>
      <c r="N359" s="27" t="s">
        <v>792</v>
      </c>
      <c r="O359" s="2" t="s">
        <v>793</v>
      </c>
      <c r="P359" s="2" t="s">
        <v>783</v>
      </c>
      <c r="Q359" s="2">
        <v>1</v>
      </c>
      <c r="R359" s="111">
        <f t="shared" si="45"/>
        <v>11317</v>
      </c>
      <c r="S359" s="5"/>
      <c r="T359" s="27" t="s">
        <v>804</v>
      </c>
      <c r="U359" s="2" t="s">
        <v>81</v>
      </c>
      <c r="V359" s="2" t="s">
        <v>78</v>
      </c>
      <c r="W359" s="2">
        <v>2</v>
      </c>
      <c r="X359" s="111">
        <f>D381</f>
        <v>6872</v>
      </c>
      <c r="Y359" s="104"/>
      <c r="Z359" s="27" t="s">
        <v>701</v>
      </c>
      <c r="AA359" s="2" t="s">
        <v>122</v>
      </c>
      <c r="AB359" s="2" t="s">
        <v>88</v>
      </c>
      <c r="AC359" s="2">
        <v>6</v>
      </c>
      <c r="AD359" s="111">
        <f>D$193</f>
        <v>3735</v>
      </c>
      <c r="AF359" s="9"/>
      <c r="AG359" s="104"/>
      <c r="AH359" s="104"/>
      <c r="AI359" s="104"/>
      <c r="AJ359" s="104"/>
      <c r="AL359" s="9"/>
      <c r="AM359" s="104"/>
      <c r="AN359" s="104"/>
    </row>
    <row r="360" spans="1:64" ht="20.25" customHeight="1" thickBot="1" x14ac:dyDescent="0.25">
      <c r="A360" s="133" t="s">
        <v>512</v>
      </c>
      <c r="B360" s="155" t="s">
        <v>136</v>
      </c>
      <c r="C360" s="156" t="s">
        <v>145</v>
      </c>
      <c r="D360" s="144">
        <f t="shared" si="36"/>
        <v>63041</v>
      </c>
      <c r="E360" s="116">
        <f t="shared" si="35"/>
        <v>81953.3</v>
      </c>
      <c r="F360" s="96" t="s">
        <v>1334</v>
      </c>
      <c r="G360" s="96"/>
      <c r="H360" s="34" t="s">
        <v>245</v>
      </c>
      <c r="I360" s="119" t="s">
        <v>191</v>
      </c>
      <c r="J360" s="119" t="s">
        <v>196</v>
      </c>
      <c r="K360" s="119">
        <v>3</v>
      </c>
      <c r="L360" s="120">
        <f>D$231</f>
        <v>4572</v>
      </c>
      <c r="M360" s="102"/>
      <c r="N360" s="34" t="s">
        <v>792</v>
      </c>
      <c r="O360" s="119" t="s">
        <v>793</v>
      </c>
      <c r="P360" s="119" t="s">
        <v>783</v>
      </c>
      <c r="Q360" s="119">
        <v>1</v>
      </c>
      <c r="R360" s="120">
        <f t="shared" si="45"/>
        <v>11317</v>
      </c>
      <c r="S360" s="5"/>
      <c r="T360" s="34" t="s">
        <v>804</v>
      </c>
      <c r="U360" s="119" t="s">
        <v>81</v>
      </c>
      <c r="V360" s="119" t="s">
        <v>78</v>
      </c>
      <c r="W360" s="119">
        <v>2</v>
      </c>
      <c r="X360" s="120">
        <f>D381</f>
        <v>6872</v>
      </c>
      <c r="Y360" s="104"/>
      <c r="Z360" s="32" t="s">
        <v>702</v>
      </c>
      <c r="AA360" s="117" t="s">
        <v>123</v>
      </c>
      <c r="AB360" s="117" t="s">
        <v>89</v>
      </c>
      <c r="AC360" s="117">
        <v>6</v>
      </c>
      <c r="AD360" s="118">
        <f>D$194</f>
        <v>4044</v>
      </c>
      <c r="AF360" s="9"/>
      <c r="AG360" s="104"/>
      <c r="AH360" s="104"/>
      <c r="AI360" s="104"/>
      <c r="AJ360" s="104"/>
      <c r="AL360" s="9"/>
      <c r="AM360" s="104"/>
      <c r="AN360" s="104"/>
    </row>
    <row r="361" spans="1:64" ht="20.25" customHeight="1" x14ac:dyDescent="0.2">
      <c r="A361" s="122" t="s">
        <v>513</v>
      </c>
      <c r="B361" s="136" t="s">
        <v>254</v>
      </c>
      <c r="C361" s="99" t="s">
        <v>130</v>
      </c>
      <c r="D361" s="164">
        <f t="shared" si="36"/>
        <v>15863</v>
      </c>
      <c r="E361" s="95">
        <f t="shared" si="35"/>
        <v>20621.900000000001</v>
      </c>
      <c r="F361" s="96" t="s">
        <v>1335</v>
      </c>
      <c r="G361" s="96"/>
      <c r="H361" s="22" t="s">
        <v>241</v>
      </c>
      <c r="I361" s="100" t="s">
        <v>191</v>
      </c>
      <c r="J361" s="100" t="s">
        <v>192</v>
      </c>
      <c r="K361" s="100">
        <v>1</v>
      </c>
      <c r="L361" s="101">
        <f>D$227</f>
        <v>2761</v>
      </c>
      <c r="M361" s="102"/>
      <c r="N361" s="22" t="s">
        <v>804</v>
      </c>
      <c r="O361" s="100" t="s">
        <v>81</v>
      </c>
      <c r="P361" s="100" t="s">
        <v>78</v>
      </c>
      <c r="Q361" s="100">
        <v>1</v>
      </c>
      <c r="R361" s="101">
        <f>D381</f>
        <v>6872</v>
      </c>
      <c r="S361" s="5"/>
      <c r="T361" s="22" t="s">
        <v>752</v>
      </c>
      <c r="U361" s="100" t="s">
        <v>119</v>
      </c>
      <c r="V361" s="100" t="s">
        <v>85</v>
      </c>
      <c r="W361" s="100">
        <v>2</v>
      </c>
      <c r="X361" s="101">
        <f>D$190</f>
        <v>3115</v>
      </c>
      <c r="Y361" s="104"/>
      <c r="Z361" s="9"/>
      <c r="AA361" s="104"/>
      <c r="AB361" s="104"/>
      <c r="AC361" s="104"/>
      <c r="AD361" s="104"/>
      <c r="AF361" s="9"/>
      <c r="AG361" s="104"/>
      <c r="AH361" s="104"/>
      <c r="AI361" s="104"/>
      <c r="AJ361" s="104"/>
      <c r="AL361" s="9"/>
      <c r="AM361" s="104"/>
      <c r="AN361" s="104"/>
    </row>
    <row r="362" spans="1:64" ht="20.25" customHeight="1" x14ac:dyDescent="0.2">
      <c r="A362" s="130" t="s">
        <v>514</v>
      </c>
      <c r="B362" s="140" t="s">
        <v>254</v>
      </c>
      <c r="C362" s="154" t="s">
        <v>131</v>
      </c>
      <c r="D362" s="165">
        <f t="shared" si="36"/>
        <v>16923</v>
      </c>
      <c r="E362" s="110">
        <f t="shared" si="35"/>
        <v>21999.9</v>
      </c>
      <c r="F362" s="96" t="s">
        <v>1336</v>
      </c>
      <c r="G362" s="96"/>
      <c r="H362" s="27" t="s">
        <v>242</v>
      </c>
      <c r="I362" s="2" t="s">
        <v>191</v>
      </c>
      <c r="J362" s="2" t="s">
        <v>193</v>
      </c>
      <c r="K362" s="2">
        <v>1</v>
      </c>
      <c r="L362" s="111">
        <f>D$228</f>
        <v>3201</v>
      </c>
      <c r="M362" s="102"/>
      <c r="N362" s="27" t="s">
        <v>804</v>
      </c>
      <c r="O362" s="2" t="s">
        <v>81</v>
      </c>
      <c r="P362" s="2" t="s">
        <v>78</v>
      </c>
      <c r="Q362" s="2">
        <v>1</v>
      </c>
      <c r="R362" s="111">
        <f>D381</f>
        <v>6872</v>
      </c>
      <c r="S362" s="5"/>
      <c r="T362" s="27" t="s">
        <v>739</v>
      </c>
      <c r="U362" s="2" t="s">
        <v>120</v>
      </c>
      <c r="V362" s="2" t="s">
        <v>86</v>
      </c>
      <c r="W362" s="2">
        <v>2</v>
      </c>
      <c r="X362" s="111">
        <f>D$191</f>
        <v>3425</v>
      </c>
      <c r="Y362" s="104"/>
      <c r="Z362" s="9"/>
      <c r="AA362" s="104"/>
      <c r="AB362" s="104"/>
      <c r="AC362" s="104"/>
      <c r="AD362" s="104"/>
      <c r="AF362" s="9"/>
      <c r="AG362" s="104"/>
      <c r="AH362" s="104"/>
      <c r="AI362" s="104"/>
      <c r="AJ362" s="104"/>
      <c r="AL362" s="9"/>
      <c r="AM362" s="104"/>
      <c r="AN362" s="104"/>
    </row>
    <row r="363" spans="1:64" ht="20.25" customHeight="1" x14ac:dyDescent="0.2">
      <c r="A363" s="130" t="s">
        <v>515</v>
      </c>
      <c r="B363" s="140" t="s">
        <v>254</v>
      </c>
      <c r="C363" s="154" t="s">
        <v>132</v>
      </c>
      <c r="D363" s="165">
        <f t="shared" si="36"/>
        <v>17973</v>
      </c>
      <c r="E363" s="110">
        <f t="shared" si="35"/>
        <v>23364.9</v>
      </c>
      <c r="F363" s="96" t="s">
        <v>1337</v>
      </c>
      <c r="G363" s="96"/>
      <c r="H363" s="27" t="s">
        <v>243</v>
      </c>
      <c r="I363" s="2" t="s">
        <v>191</v>
      </c>
      <c r="J363" s="2" t="s">
        <v>194</v>
      </c>
      <c r="K363" s="2">
        <v>1</v>
      </c>
      <c r="L363" s="111">
        <f>D$229</f>
        <v>3631</v>
      </c>
      <c r="M363" s="102"/>
      <c r="N363" s="27" t="s">
        <v>804</v>
      </c>
      <c r="O363" s="2" t="s">
        <v>81</v>
      </c>
      <c r="P363" s="2" t="s">
        <v>78</v>
      </c>
      <c r="Q363" s="2">
        <v>1</v>
      </c>
      <c r="R363" s="111">
        <f>D381</f>
        <v>6872</v>
      </c>
      <c r="S363" s="5"/>
      <c r="T363" s="27" t="s">
        <v>753</v>
      </c>
      <c r="U363" s="2" t="s">
        <v>121</v>
      </c>
      <c r="V363" s="2" t="s">
        <v>87</v>
      </c>
      <c r="W363" s="2">
        <v>2</v>
      </c>
      <c r="X363" s="111">
        <f>D$192</f>
        <v>3735</v>
      </c>
      <c r="Y363" s="104"/>
      <c r="Z363" s="9"/>
      <c r="AA363" s="104"/>
      <c r="AB363" s="104"/>
      <c r="AC363" s="104"/>
      <c r="AD363" s="104"/>
      <c r="AF363" s="9"/>
      <c r="AG363" s="104"/>
      <c r="AH363" s="104"/>
      <c r="AI363" s="104"/>
      <c r="AJ363" s="104"/>
      <c r="AL363" s="9"/>
      <c r="AM363" s="104"/>
      <c r="AN363" s="104"/>
    </row>
    <row r="364" spans="1:64" ht="20.25" customHeight="1" x14ac:dyDescent="0.2">
      <c r="A364" s="130" t="s">
        <v>516</v>
      </c>
      <c r="B364" s="140" t="s">
        <v>254</v>
      </c>
      <c r="C364" s="154" t="s">
        <v>133</v>
      </c>
      <c r="D364" s="165">
        <f t="shared" si="36"/>
        <v>18444</v>
      </c>
      <c r="E364" s="110">
        <f t="shared" si="35"/>
        <v>23977.200000000001</v>
      </c>
      <c r="F364" s="96" t="s">
        <v>1338</v>
      </c>
      <c r="G364" s="96"/>
      <c r="H364" s="27" t="s">
        <v>244</v>
      </c>
      <c r="I364" s="2" t="s">
        <v>191</v>
      </c>
      <c r="J364" s="2" t="s">
        <v>195</v>
      </c>
      <c r="K364" s="2">
        <v>1</v>
      </c>
      <c r="L364" s="111">
        <f>D$230</f>
        <v>4102</v>
      </c>
      <c r="M364" s="102"/>
      <c r="N364" s="27" t="s">
        <v>804</v>
      </c>
      <c r="O364" s="2" t="s">
        <v>81</v>
      </c>
      <c r="P364" s="2" t="s">
        <v>78</v>
      </c>
      <c r="Q364" s="2">
        <v>1</v>
      </c>
      <c r="R364" s="111">
        <f>D381</f>
        <v>6872</v>
      </c>
      <c r="S364" s="5"/>
      <c r="T364" s="27" t="s">
        <v>701</v>
      </c>
      <c r="U364" s="2" t="s">
        <v>122</v>
      </c>
      <c r="V364" s="2" t="s">
        <v>88</v>
      </c>
      <c r="W364" s="2">
        <v>2</v>
      </c>
      <c r="X364" s="111">
        <f>D$193</f>
        <v>3735</v>
      </c>
      <c r="Y364" s="104"/>
      <c r="Z364" s="9"/>
      <c r="AA364" s="104"/>
      <c r="AB364" s="104"/>
      <c r="AC364" s="104"/>
      <c r="AD364" s="104"/>
      <c r="AF364" s="9"/>
      <c r="AG364" s="104"/>
      <c r="AH364" s="104"/>
      <c r="AI364" s="104"/>
      <c r="AJ364" s="104"/>
      <c r="AL364" s="9"/>
      <c r="AM364" s="104"/>
      <c r="AN364" s="104"/>
    </row>
    <row r="365" spans="1:64" ht="20.25" customHeight="1" thickBot="1" x14ac:dyDescent="0.25">
      <c r="A365" s="131" t="s">
        <v>517</v>
      </c>
      <c r="B365" s="141" t="s">
        <v>254</v>
      </c>
      <c r="C365" s="156" t="s">
        <v>134</v>
      </c>
      <c r="D365" s="166">
        <f t="shared" si="36"/>
        <v>19532</v>
      </c>
      <c r="E365" s="116">
        <f t="shared" si="35"/>
        <v>25391.600000000002</v>
      </c>
      <c r="F365" s="96" t="s">
        <v>1339</v>
      </c>
      <c r="G365" s="96"/>
      <c r="H365" s="32" t="s">
        <v>245</v>
      </c>
      <c r="I365" s="117" t="s">
        <v>191</v>
      </c>
      <c r="J365" s="117" t="s">
        <v>196</v>
      </c>
      <c r="K365" s="117">
        <v>1</v>
      </c>
      <c r="L365" s="118">
        <f>D$231</f>
        <v>4572</v>
      </c>
      <c r="M365" s="102"/>
      <c r="N365" s="32" t="s">
        <v>804</v>
      </c>
      <c r="O365" s="117" t="s">
        <v>81</v>
      </c>
      <c r="P365" s="117" t="s">
        <v>78</v>
      </c>
      <c r="Q365" s="117">
        <v>1</v>
      </c>
      <c r="R365" s="118">
        <f>D381</f>
        <v>6872</v>
      </c>
      <c r="S365" s="5"/>
      <c r="T365" s="32" t="s">
        <v>702</v>
      </c>
      <c r="U365" s="117" t="s">
        <v>123</v>
      </c>
      <c r="V365" s="117" t="s">
        <v>89</v>
      </c>
      <c r="W365" s="117">
        <v>2</v>
      </c>
      <c r="X365" s="118">
        <f>D$194</f>
        <v>4044</v>
      </c>
      <c r="Y365" s="104"/>
      <c r="Z365" s="9"/>
      <c r="AA365" s="104"/>
      <c r="AB365" s="104"/>
      <c r="AC365" s="104"/>
      <c r="AD365" s="104"/>
      <c r="AF365" s="9"/>
      <c r="AG365" s="104"/>
      <c r="AH365" s="104"/>
      <c r="AI365" s="104"/>
      <c r="AJ365" s="104"/>
      <c r="AL365" s="9"/>
      <c r="AM365" s="104"/>
      <c r="AN365" s="104"/>
    </row>
    <row r="366" spans="1:64" ht="20.25" customHeight="1" x14ac:dyDescent="0.2">
      <c r="A366" s="132" t="s">
        <v>776</v>
      </c>
      <c r="B366" s="103" t="s">
        <v>777</v>
      </c>
      <c r="C366" s="99" t="s">
        <v>731</v>
      </c>
      <c r="D366" s="145">
        <v>3231</v>
      </c>
      <c r="E366" s="204">
        <f t="shared" si="35"/>
        <v>4200.3</v>
      </c>
      <c r="F366" s="96" t="s">
        <v>963</v>
      </c>
      <c r="G366" s="96"/>
      <c r="H366" s="46"/>
      <c r="I366" s="104"/>
      <c r="J366" s="104"/>
      <c r="K366" s="104"/>
      <c r="L366" s="104"/>
      <c r="M366" s="102"/>
      <c r="N366" s="9"/>
      <c r="O366" s="104"/>
      <c r="P366" s="104"/>
      <c r="Q366" s="104"/>
      <c r="R366" s="104"/>
      <c r="S366" s="9"/>
      <c r="T366" s="9"/>
      <c r="U366" s="104"/>
      <c r="V366" s="104"/>
      <c r="W366" s="104"/>
      <c r="X366" s="104"/>
      <c r="Y366" s="104"/>
      <c r="Z366" s="9"/>
      <c r="AA366" s="104"/>
      <c r="AB366" s="104"/>
      <c r="AC366" s="104"/>
      <c r="AD366" s="104"/>
      <c r="AE366" s="9"/>
      <c r="AF366" s="9"/>
      <c r="AG366" s="104"/>
      <c r="AH366" s="104"/>
      <c r="AI366" s="104"/>
      <c r="AJ366" s="104"/>
      <c r="AL366" s="9"/>
      <c r="AM366" s="104"/>
      <c r="AN366" s="104"/>
      <c r="AO366" s="104"/>
      <c r="AP366" s="104"/>
      <c r="BE366" s="9"/>
      <c r="BF366" s="104"/>
      <c r="BG366" s="104"/>
      <c r="BH366" s="104"/>
      <c r="BI366" s="104"/>
      <c r="BJ366" s="104"/>
      <c r="BK366" s="105"/>
      <c r="BL366" s="9"/>
    </row>
    <row r="367" spans="1:64" ht="20.25" customHeight="1" x14ac:dyDescent="0.2">
      <c r="A367" s="128" t="s">
        <v>778</v>
      </c>
      <c r="B367" s="153" t="s">
        <v>779</v>
      </c>
      <c r="C367" s="154" t="s">
        <v>700</v>
      </c>
      <c r="D367" s="51">
        <v>3874</v>
      </c>
      <c r="E367" s="205">
        <f t="shared" si="35"/>
        <v>5036.2</v>
      </c>
      <c r="F367" s="96" t="s">
        <v>964</v>
      </c>
      <c r="G367" s="96"/>
      <c r="H367" s="46"/>
      <c r="M367" s="102"/>
      <c r="N367" s="89"/>
      <c r="Q367" s="5"/>
      <c r="R367" s="5"/>
      <c r="T367" s="5"/>
      <c r="U367" s="5"/>
      <c r="V367" s="5"/>
    </row>
    <row r="368" spans="1:64" ht="20.25" customHeight="1" x14ac:dyDescent="0.2">
      <c r="A368" s="128" t="s">
        <v>780</v>
      </c>
      <c r="B368" s="153" t="s">
        <v>767</v>
      </c>
      <c r="C368" s="154" t="s">
        <v>560</v>
      </c>
      <c r="D368" s="51">
        <v>4262</v>
      </c>
      <c r="E368" s="205">
        <f t="shared" si="35"/>
        <v>5540.6</v>
      </c>
      <c r="F368" s="96" t="s">
        <v>1236</v>
      </c>
      <c r="G368" s="96"/>
      <c r="H368" s="46"/>
      <c r="M368" s="102"/>
      <c r="N368" s="89"/>
      <c r="Q368" s="5"/>
      <c r="R368" s="5"/>
      <c r="T368" s="5"/>
      <c r="U368" s="5"/>
      <c r="V368" s="5"/>
    </row>
    <row r="369" spans="1:63" ht="20.25" customHeight="1" x14ac:dyDescent="0.2">
      <c r="A369" s="128" t="s">
        <v>781</v>
      </c>
      <c r="B369" s="153" t="s">
        <v>782</v>
      </c>
      <c r="C369" s="154" t="s">
        <v>783</v>
      </c>
      <c r="D369" s="51">
        <v>5661</v>
      </c>
      <c r="E369" s="205">
        <f t="shared" si="35"/>
        <v>7359.3</v>
      </c>
      <c r="F369" s="96" t="s">
        <v>965</v>
      </c>
      <c r="G369" s="96"/>
      <c r="H369" s="46"/>
      <c r="M369" s="102"/>
      <c r="N369" s="89"/>
      <c r="Q369" s="5"/>
      <c r="R369" s="5"/>
      <c r="T369" s="5"/>
      <c r="U369" s="5"/>
      <c r="V369" s="5"/>
    </row>
    <row r="370" spans="1:63" ht="20.25" customHeight="1" x14ac:dyDescent="0.2">
      <c r="A370" s="128" t="s">
        <v>784</v>
      </c>
      <c r="B370" s="153" t="s">
        <v>785</v>
      </c>
      <c r="C370" s="154" t="s">
        <v>786</v>
      </c>
      <c r="D370" s="51">
        <v>6062</v>
      </c>
      <c r="E370" s="205">
        <f t="shared" si="35"/>
        <v>7880.6</v>
      </c>
      <c r="F370" s="96" t="s">
        <v>966</v>
      </c>
      <c r="G370" s="96"/>
      <c r="H370" s="46"/>
      <c r="M370" s="102"/>
      <c r="N370" s="89"/>
      <c r="Q370" s="5"/>
      <c r="R370" s="5"/>
      <c r="T370" s="5"/>
      <c r="U370" s="5"/>
      <c r="V370" s="5"/>
    </row>
    <row r="371" spans="1:63" ht="20.25" customHeight="1" thickBot="1" x14ac:dyDescent="0.25">
      <c r="A371" s="143" t="s">
        <v>787</v>
      </c>
      <c r="B371" s="168" t="s">
        <v>788</v>
      </c>
      <c r="C371" s="169" t="s">
        <v>563</v>
      </c>
      <c r="D371" s="206">
        <v>6666</v>
      </c>
      <c r="E371" s="207">
        <f t="shared" si="35"/>
        <v>8665.8000000000011</v>
      </c>
      <c r="F371" s="96" t="s">
        <v>1345</v>
      </c>
      <c r="G371" s="96"/>
      <c r="H371" s="46"/>
      <c r="M371" s="102"/>
      <c r="N371" s="89"/>
      <c r="Q371" s="5"/>
      <c r="R371" s="5"/>
      <c r="T371" s="5"/>
      <c r="U371" s="5"/>
      <c r="V371" s="5"/>
    </row>
    <row r="372" spans="1:63" ht="20.25" customHeight="1" x14ac:dyDescent="0.2">
      <c r="A372" s="132" t="s">
        <v>789</v>
      </c>
      <c r="B372" s="103" t="s">
        <v>773</v>
      </c>
      <c r="C372" s="99" t="s">
        <v>731</v>
      </c>
      <c r="D372" s="145">
        <v>6459</v>
      </c>
      <c r="E372" s="204">
        <f t="shared" si="35"/>
        <v>8396.7000000000007</v>
      </c>
      <c r="F372" s="96" t="s">
        <v>967</v>
      </c>
      <c r="G372" s="96"/>
      <c r="H372" s="46"/>
      <c r="M372" s="102"/>
      <c r="N372" s="89"/>
      <c r="Q372" s="5"/>
      <c r="R372" s="5"/>
      <c r="T372" s="5"/>
      <c r="U372" s="5"/>
      <c r="V372" s="5"/>
    </row>
    <row r="373" spans="1:63" s="9" customFormat="1" ht="20.25" customHeight="1" x14ac:dyDescent="0.2">
      <c r="A373" s="128" t="s">
        <v>790</v>
      </c>
      <c r="B373" s="153" t="s">
        <v>742</v>
      </c>
      <c r="C373" s="154" t="s">
        <v>700</v>
      </c>
      <c r="D373" s="51">
        <v>7746</v>
      </c>
      <c r="E373" s="205">
        <f t="shared" si="35"/>
        <v>10069.800000000001</v>
      </c>
      <c r="F373" s="96" t="s">
        <v>968</v>
      </c>
      <c r="G373" s="96"/>
      <c r="H373" s="46"/>
      <c r="I373" s="6"/>
      <c r="J373" s="5"/>
      <c r="K373" s="5"/>
      <c r="L373" s="5"/>
      <c r="M373" s="102"/>
      <c r="N373" s="89"/>
      <c r="O373" s="5"/>
      <c r="P373" s="5"/>
      <c r="Q373" s="5"/>
      <c r="R373" s="5"/>
      <c r="S373" s="88"/>
      <c r="T373" s="5"/>
      <c r="U373" s="5"/>
      <c r="V373" s="5"/>
      <c r="W373" s="5"/>
      <c r="X373" s="5"/>
      <c r="Y373" s="5"/>
      <c r="Z373" s="5"/>
      <c r="AA373" s="5"/>
      <c r="AB373" s="5"/>
      <c r="AC373" s="5"/>
      <c r="AD373" s="5"/>
      <c r="AE373" s="5"/>
      <c r="AF373" s="5"/>
      <c r="AG373" s="104"/>
      <c r="AH373" s="104"/>
      <c r="AI373" s="104"/>
      <c r="AJ373" s="104"/>
      <c r="AM373" s="104"/>
      <c r="AN373" s="104"/>
      <c r="AO373" s="104"/>
      <c r="AP373" s="104"/>
      <c r="BF373" s="104"/>
      <c r="BG373" s="104"/>
      <c r="BH373" s="104"/>
      <c r="BI373" s="104"/>
      <c r="BJ373" s="104"/>
      <c r="BK373" s="105"/>
    </row>
    <row r="374" spans="1:63" ht="20.25" customHeight="1" x14ac:dyDescent="0.2">
      <c r="A374" s="128" t="s">
        <v>791</v>
      </c>
      <c r="B374" s="153" t="s">
        <v>744</v>
      </c>
      <c r="C374" s="154" t="s">
        <v>560</v>
      </c>
      <c r="D374" s="51">
        <v>8522</v>
      </c>
      <c r="E374" s="205">
        <f t="shared" si="35"/>
        <v>11078.6</v>
      </c>
      <c r="F374" s="96" t="s">
        <v>1237</v>
      </c>
      <c r="G374" s="96"/>
      <c r="H374" s="46"/>
      <c r="M374" s="102"/>
      <c r="N374" s="89"/>
      <c r="Q374" s="5"/>
      <c r="R374" s="5"/>
      <c r="T374" s="5"/>
      <c r="U374" s="5"/>
      <c r="V374" s="5"/>
    </row>
    <row r="375" spans="1:63" ht="20.25" customHeight="1" x14ac:dyDescent="0.2">
      <c r="A375" s="128" t="s">
        <v>792</v>
      </c>
      <c r="B375" s="153" t="s">
        <v>793</v>
      </c>
      <c r="C375" s="154" t="s">
        <v>783</v>
      </c>
      <c r="D375" s="51">
        <v>11317</v>
      </c>
      <c r="E375" s="205">
        <f t="shared" si="35"/>
        <v>14712.1</v>
      </c>
      <c r="F375" s="96" t="s">
        <v>969</v>
      </c>
      <c r="G375" s="96"/>
      <c r="H375" s="46"/>
      <c r="M375" s="102"/>
      <c r="N375" s="89"/>
      <c r="Q375" s="5"/>
      <c r="R375" s="5"/>
      <c r="T375" s="5"/>
      <c r="U375" s="5"/>
      <c r="V375" s="5"/>
    </row>
    <row r="376" spans="1:63" ht="20.25" customHeight="1" x14ac:dyDescent="0.2">
      <c r="A376" s="128" t="s">
        <v>794</v>
      </c>
      <c r="B376" s="153" t="s">
        <v>795</v>
      </c>
      <c r="C376" s="154" t="s">
        <v>786</v>
      </c>
      <c r="D376" s="51">
        <v>12119</v>
      </c>
      <c r="E376" s="205">
        <f t="shared" si="35"/>
        <v>15754.7</v>
      </c>
      <c r="F376" s="96" t="s">
        <v>970</v>
      </c>
      <c r="G376" s="96"/>
      <c r="H376" s="46"/>
      <c r="M376" s="102"/>
    </row>
    <row r="377" spans="1:63" ht="20.25" customHeight="1" thickBot="1" x14ac:dyDescent="0.25">
      <c r="A377" s="133" t="s">
        <v>796</v>
      </c>
      <c r="B377" s="155" t="s">
        <v>797</v>
      </c>
      <c r="C377" s="156" t="s">
        <v>563</v>
      </c>
      <c r="D377" s="144">
        <v>13328</v>
      </c>
      <c r="E377" s="208">
        <f t="shared" si="35"/>
        <v>17326.400000000001</v>
      </c>
      <c r="F377" s="96" t="s">
        <v>1346</v>
      </c>
      <c r="G377" s="96"/>
      <c r="H377" s="46"/>
      <c r="M377" s="102"/>
    </row>
    <row r="378" spans="1:63" ht="20.25" customHeight="1" x14ac:dyDescent="0.2">
      <c r="A378" s="132" t="s">
        <v>798</v>
      </c>
      <c r="B378" s="103" t="s">
        <v>799</v>
      </c>
      <c r="C378" s="99" t="s">
        <v>731</v>
      </c>
      <c r="D378" s="145">
        <v>3891</v>
      </c>
      <c r="E378" s="204">
        <v>3891</v>
      </c>
      <c r="F378" s="96"/>
      <c r="G378" s="96"/>
      <c r="H378" s="46"/>
      <c r="M378" s="102"/>
    </row>
    <row r="379" spans="1:63" ht="20.25" customHeight="1" x14ac:dyDescent="0.2">
      <c r="A379" s="128" t="s">
        <v>800</v>
      </c>
      <c r="B379" s="153" t="s">
        <v>801</v>
      </c>
      <c r="C379" s="154" t="s">
        <v>700</v>
      </c>
      <c r="D379" s="51">
        <v>4571</v>
      </c>
      <c r="E379" s="205">
        <f t="shared" si="35"/>
        <v>5942.3</v>
      </c>
      <c r="F379" s="96" t="s">
        <v>971</v>
      </c>
      <c r="G379" s="96"/>
      <c r="H379" s="46"/>
      <c r="M379" s="102"/>
    </row>
    <row r="380" spans="1:63" ht="20.25" customHeight="1" x14ac:dyDescent="0.2">
      <c r="A380" s="128" t="s">
        <v>802</v>
      </c>
      <c r="B380" s="153" t="s">
        <v>803</v>
      </c>
      <c r="C380" s="154" t="s">
        <v>560</v>
      </c>
      <c r="D380" s="51">
        <v>5028</v>
      </c>
      <c r="E380" s="205">
        <f t="shared" si="35"/>
        <v>6536.4000000000005</v>
      </c>
      <c r="F380" s="96" t="s">
        <v>1238</v>
      </c>
      <c r="G380" s="96"/>
      <c r="H380" s="46"/>
      <c r="M380" s="102"/>
    </row>
    <row r="381" spans="1:63" ht="20.25" customHeight="1" x14ac:dyDescent="0.2">
      <c r="A381" s="128" t="s">
        <v>804</v>
      </c>
      <c r="B381" s="153" t="s">
        <v>805</v>
      </c>
      <c r="C381" s="154" t="s">
        <v>783</v>
      </c>
      <c r="D381" s="51">
        <v>6872</v>
      </c>
      <c r="E381" s="205">
        <f t="shared" si="35"/>
        <v>8933.6</v>
      </c>
      <c r="F381" s="96" t="s">
        <v>972</v>
      </c>
      <c r="G381" s="96"/>
      <c r="H381" s="46"/>
      <c r="M381" s="102"/>
    </row>
    <row r="382" spans="1:63" ht="20.25" customHeight="1" x14ac:dyDescent="0.2">
      <c r="A382" s="128" t="s">
        <v>806</v>
      </c>
      <c r="B382" s="153" t="s">
        <v>807</v>
      </c>
      <c r="C382" s="154" t="s">
        <v>786</v>
      </c>
      <c r="D382" s="51">
        <v>7276</v>
      </c>
      <c r="E382" s="205">
        <f>D382*$E$2</f>
        <v>9458.8000000000011</v>
      </c>
      <c r="F382" s="96" t="s">
        <v>973</v>
      </c>
      <c r="G382" s="96"/>
      <c r="H382" s="46"/>
      <c r="M382" s="102"/>
    </row>
    <row r="383" spans="1:63" ht="20.25" customHeight="1" thickBot="1" x14ac:dyDescent="0.25">
      <c r="A383" s="133" t="s">
        <v>808</v>
      </c>
      <c r="B383" s="155" t="s">
        <v>809</v>
      </c>
      <c r="C383" s="156" t="s">
        <v>563</v>
      </c>
      <c r="D383" s="144">
        <v>8003</v>
      </c>
      <c r="E383" s="208">
        <f>D383*$E$2</f>
        <v>10403.9</v>
      </c>
      <c r="F383" s="96" t="s">
        <v>1343</v>
      </c>
      <c r="G383" s="96"/>
      <c r="H383" s="46"/>
      <c r="M383" s="102"/>
    </row>
    <row r="384" spans="1:63" ht="20.25" customHeight="1" thickBot="1" x14ac:dyDescent="0.25">
      <c r="A384" s="209" t="s">
        <v>810</v>
      </c>
      <c r="B384" s="210" t="s">
        <v>811</v>
      </c>
      <c r="C384" s="211" t="s">
        <v>731</v>
      </c>
      <c r="D384" s="212">
        <v>3445</v>
      </c>
      <c r="E384" s="213">
        <f>D384*$E$2</f>
        <v>4478.5</v>
      </c>
      <c r="F384" s="96" t="s">
        <v>974</v>
      </c>
      <c r="G384" s="96"/>
      <c r="H384" s="46"/>
      <c r="M384" s="102"/>
    </row>
    <row r="385" spans="1:42" ht="20.25" customHeight="1" thickBot="1" x14ac:dyDescent="0.25">
      <c r="A385" s="10" t="s">
        <v>775</v>
      </c>
      <c r="B385" s="11"/>
      <c r="C385" s="11"/>
      <c r="D385" s="11"/>
      <c r="E385" s="12"/>
      <c r="F385" s="96"/>
      <c r="G385" s="96"/>
      <c r="M385" s="102"/>
    </row>
    <row r="386" spans="1:42" ht="20.25" customHeight="1" x14ac:dyDescent="0.2">
      <c r="A386" s="91" t="s">
        <v>518</v>
      </c>
      <c r="B386" s="92" t="s">
        <v>4</v>
      </c>
      <c r="C386" s="93" t="s">
        <v>7</v>
      </c>
      <c r="D386" s="94">
        <f>L386*K386+R386*Q386+X386*W386+AD386*AC386+AJ386*AI386+AP385*AO385</f>
        <v>11305</v>
      </c>
      <c r="E386" s="95">
        <f t="shared" ref="E386:E442" si="46">D386*$E$2</f>
        <v>14696.5</v>
      </c>
      <c r="F386" s="96" t="s">
        <v>1134</v>
      </c>
      <c r="G386" s="96"/>
      <c r="H386" s="97" t="s">
        <v>202</v>
      </c>
      <c r="I386" s="98" t="s">
        <v>175</v>
      </c>
      <c r="J386" s="99" t="s">
        <v>179</v>
      </c>
      <c r="K386" s="100">
        <v>1</v>
      </c>
      <c r="L386" s="101">
        <f>$D$210</f>
        <v>2086</v>
      </c>
      <c r="M386" s="102"/>
      <c r="N386" s="97" t="str">
        <f>$A$508</f>
        <v>БАА.ОСЗ-72К</v>
      </c>
      <c r="O386" s="103" t="str">
        <f>$B$508</f>
        <v>Комплект опор стола А-образных завершающих 720мм (2шт.)</v>
      </c>
      <c r="P386" s="99" t="str">
        <f>$C$508</f>
        <v>716*60*718</v>
      </c>
      <c r="Q386" s="100">
        <v>1</v>
      </c>
      <c r="R386" s="101">
        <f>$D$508</f>
        <v>6104</v>
      </c>
      <c r="S386" s="5"/>
      <c r="T386" s="22" t="s">
        <v>752</v>
      </c>
      <c r="U386" s="100" t="s">
        <v>119</v>
      </c>
      <c r="V386" s="100" t="s">
        <v>85</v>
      </c>
      <c r="W386" s="100">
        <v>1</v>
      </c>
      <c r="X386" s="101">
        <f>D$190</f>
        <v>3115</v>
      </c>
      <c r="Y386" s="104"/>
      <c r="Z386" s="9"/>
      <c r="AA386" s="104"/>
      <c r="AB386" s="104"/>
      <c r="AC386" s="104"/>
      <c r="AD386" s="104"/>
      <c r="AE386" s="9"/>
      <c r="AF386" s="9"/>
      <c r="AG386" s="104"/>
      <c r="AH386" s="104"/>
      <c r="AI386" s="104"/>
      <c r="AJ386" s="104"/>
      <c r="AK386" s="9"/>
      <c r="AL386" s="9"/>
      <c r="AM386" s="104"/>
      <c r="AN386" s="104"/>
      <c r="AO386" s="104"/>
      <c r="AP386" s="104"/>
    </row>
    <row r="387" spans="1:42" ht="20.25" customHeight="1" x14ac:dyDescent="0.2">
      <c r="A387" s="106" t="s">
        <v>519</v>
      </c>
      <c r="B387" s="107" t="s">
        <v>4</v>
      </c>
      <c r="C387" s="108" t="s">
        <v>8</v>
      </c>
      <c r="D387" s="109">
        <f t="shared" ref="D387:D445" si="47">L387*K387+R387*Q387+X387*W387+AD387*AC387+AJ387*AI387+AP386*AO386</f>
        <v>11831</v>
      </c>
      <c r="E387" s="110">
        <f t="shared" si="46"/>
        <v>15380.300000000001</v>
      </c>
      <c r="F387" s="96" t="s">
        <v>1135</v>
      </c>
      <c r="G387" s="96"/>
      <c r="H387" s="27" t="s">
        <v>203</v>
      </c>
      <c r="I387" s="2" t="s">
        <v>175</v>
      </c>
      <c r="J387" s="2" t="s">
        <v>180</v>
      </c>
      <c r="K387" s="2">
        <v>1</v>
      </c>
      <c r="L387" s="111">
        <f>$D$211</f>
        <v>2302</v>
      </c>
      <c r="M387" s="102"/>
      <c r="N387" s="27" t="str">
        <f t="shared" ref="N387:N394" si="48">$A$508</f>
        <v>БАА.ОСЗ-72К</v>
      </c>
      <c r="O387" s="2" t="str">
        <f t="shared" ref="O387:O394" si="49">$B$508</f>
        <v>Комплект опор стола А-образных завершающих 720мм (2шт.)</v>
      </c>
      <c r="P387" s="2" t="str">
        <f t="shared" ref="P387:P394" si="50">$C$508</f>
        <v>716*60*718</v>
      </c>
      <c r="Q387" s="2">
        <v>1</v>
      </c>
      <c r="R387" s="111">
        <f t="shared" ref="R387:R394" si="51">$D$508</f>
        <v>6104</v>
      </c>
      <c r="S387" s="5"/>
      <c r="T387" s="27" t="s">
        <v>739</v>
      </c>
      <c r="U387" s="2" t="s">
        <v>120</v>
      </c>
      <c r="V387" s="2" t="s">
        <v>86</v>
      </c>
      <c r="W387" s="2">
        <v>1</v>
      </c>
      <c r="X387" s="111">
        <f>D$191</f>
        <v>3425</v>
      </c>
      <c r="Y387" s="104"/>
      <c r="Z387" s="9"/>
      <c r="AA387" s="104"/>
      <c r="AB387" s="104"/>
      <c r="AC387" s="104"/>
      <c r="AD387" s="104"/>
      <c r="AE387" s="9"/>
      <c r="AF387" s="9"/>
      <c r="AG387" s="104"/>
      <c r="AH387" s="104"/>
      <c r="AI387" s="104"/>
      <c r="AJ387" s="104"/>
      <c r="AK387" s="9"/>
      <c r="AL387" s="9"/>
      <c r="AM387" s="104"/>
      <c r="AN387" s="104"/>
      <c r="AO387" s="104"/>
      <c r="AP387" s="104"/>
    </row>
    <row r="388" spans="1:42" ht="20.25" customHeight="1" x14ac:dyDescent="0.2">
      <c r="A388" s="106" t="s">
        <v>520</v>
      </c>
      <c r="B388" s="107" t="s">
        <v>4</v>
      </c>
      <c r="C388" s="108" t="s">
        <v>9</v>
      </c>
      <c r="D388" s="109">
        <f t="shared" si="47"/>
        <v>12249</v>
      </c>
      <c r="E388" s="110">
        <f t="shared" si="46"/>
        <v>15923.7</v>
      </c>
      <c r="F388" s="96" t="s">
        <v>1121</v>
      </c>
      <c r="G388" s="96"/>
      <c r="H388" s="27" t="s">
        <v>204</v>
      </c>
      <c r="I388" s="2" t="s">
        <v>175</v>
      </c>
      <c r="J388" s="2" t="s">
        <v>181</v>
      </c>
      <c r="K388" s="2">
        <v>1</v>
      </c>
      <c r="L388" s="111">
        <f>$D$212</f>
        <v>2410</v>
      </c>
      <c r="M388" s="102"/>
      <c r="N388" s="27" t="str">
        <f t="shared" si="48"/>
        <v>БАА.ОСЗ-72К</v>
      </c>
      <c r="O388" s="2" t="str">
        <f t="shared" si="49"/>
        <v>Комплект опор стола А-образных завершающих 720мм (2шт.)</v>
      </c>
      <c r="P388" s="2" t="str">
        <f t="shared" si="50"/>
        <v>716*60*718</v>
      </c>
      <c r="Q388" s="2">
        <v>1</v>
      </c>
      <c r="R388" s="111">
        <f t="shared" si="51"/>
        <v>6104</v>
      </c>
      <c r="S388" s="5"/>
      <c r="T388" s="27" t="s">
        <v>753</v>
      </c>
      <c r="U388" s="2" t="s">
        <v>121</v>
      </c>
      <c r="V388" s="2" t="s">
        <v>87</v>
      </c>
      <c r="W388" s="2">
        <v>1</v>
      </c>
      <c r="X388" s="111">
        <f>D$192</f>
        <v>3735</v>
      </c>
      <c r="Y388" s="104"/>
      <c r="Z388" s="9"/>
      <c r="AA388" s="104"/>
      <c r="AB388" s="104"/>
      <c r="AC388" s="104"/>
      <c r="AD388" s="104"/>
      <c r="AE388" s="9"/>
      <c r="AF388" s="9"/>
      <c r="AG388" s="104"/>
      <c r="AH388" s="104"/>
      <c r="AI388" s="104"/>
      <c r="AJ388" s="104"/>
      <c r="AK388" s="9"/>
      <c r="AL388" s="9"/>
      <c r="AM388" s="104"/>
      <c r="AN388" s="104"/>
      <c r="AO388" s="104"/>
      <c r="AP388" s="104"/>
    </row>
    <row r="389" spans="1:42" ht="20.25" customHeight="1" x14ac:dyDescent="0.2">
      <c r="A389" s="106" t="s">
        <v>521</v>
      </c>
      <c r="B389" s="107" t="s">
        <v>4</v>
      </c>
      <c r="C389" s="108" t="s">
        <v>10</v>
      </c>
      <c r="D389" s="109">
        <f t="shared" si="47"/>
        <v>12358</v>
      </c>
      <c r="E389" s="110">
        <f t="shared" si="46"/>
        <v>16065.400000000001</v>
      </c>
      <c r="F389" s="96" t="s">
        <v>1122</v>
      </c>
      <c r="G389" s="96"/>
      <c r="H389" s="27" t="s">
        <v>205</v>
      </c>
      <c r="I389" s="2" t="s">
        <v>175</v>
      </c>
      <c r="J389" s="2" t="s">
        <v>182</v>
      </c>
      <c r="K389" s="2">
        <v>1</v>
      </c>
      <c r="L389" s="111">
        <f>$D$213</f>
        <v>2519</v>
      </c>
      <c r="M389" s="102"/>
      <c r="N389" s="27" t="str">
        <f t="shared" si="48"/>
        <v>БАА.ОСЗ-72К</v>
      </c>
      <c r="O389" s="2" t="str">
        <f t="shared" si="49"/>
        <v>Комплект опор стола А-образных завершающих 720мм (2шт.)</v>
      </c>
      <c r="P389" s="2" t="str">
        <f t="shared" si="50"/>
        <v>716*60*718</v>
      </c>
      <c r="Q389" s="2">
        <v>1</v>
      </c>
      <c r="R389" s="111">
        <f t="shared" si="51"/>
        <v>6104</v>
      </c>
      <c r="S389" s="5"/>
      <c r="T389" s="27" t="s">
        <v>701</v>
      </c>
      <c r="U389" s="2" t="s">
        <v>122</v>
      </c>
      <c r="V389" s="2" t="s">
        <v>88</v>
      </c>
      <c r="W389" s="2">
        <v>1</v>
      </c>
      <c r="X389" s="111">
        <f>D$193</f>
        <v>3735</v>
      </c>
      <c r="Y389" s="104"/>
      <c r="Z389" s="9"/>
      <c r="AA389" s="104"/>
      <c r="AB389" s="104"/>
      <c r="AC389" s="104"/>
      <c r="AD389" s="104"/>
      <c r="AE389" s="9"/>
      <c r="AF389" s="9"/>
      <c r="AG389" s="104"/>
      <c r="AH389" s="104"/>
      <c r="AI389" s="104"/>
      <c r="AJ389" s="104"/>
      <c r="AK389" s="9"/>
      <c r="AL389" s="9"/>
      <c r="AM389" s="104"/>
      <c r="AN389" s="104"/>
      <c r="AO389" s="104"/>
      <c r="AP389" s="104"/>
    </row>
    <row r="390" spans="1:42" ht="20.25" customHeight="1" thickBot="1" x14ac:dyDescent="0.25">
      <c r="A390" s="167" t="s">
        <v>522</v>
      </c>
      <c r="B390" s="113" t="s">
        <v>4</v>
      </c>
      <c r="C390" s="114" t="s">
        <v>11</v>
      </c>
      <c r="D390" s="115">
        <f t="shared" si="47"/>
        <v>12889</v>
      </c>
      <c r="E390" s="116">
        <f t="shared" si="46"/>
        <v>16755.7</v>
      </c>
      <c r="F390" s="96" t="s">
        <v>1136</v>
      </c>
      <c r="G390" s="96"/>
      <c r="H390" s="32" t="s">
        <v>206</v>
      </c>
      <c r="I390" s="117" t="s">
        <v>175</v>
      </c>
      <c r="J390" s="117" t="s">
        <v>183</v>
      </c>
      <c r="K390" s="117">
        <v>1</v>
      </c>
      <c r="L390" s="118">
        <f>$D$214</f>
        <v>2741</v>
      </c>
      <c r="M390" s="102"/>
      <c r="N390" s="34" t="str">
        <f t="shared" si="48"/>
        <v>БАА.ОСЗ-72К</v>
      </c>
      <c r="O390" s="119" t="str">
        <f t="shared" si="49"/>
        <v>Комплект опор стола А-образных завершающих 720мм (2шт.)</v>
      </c>
      <c r="P390" s="119" t="str">
        <f t="shared" si="50"/>
        <v>716*60*718</v>
      </c>
      <c r="Q390" s="119">
        <v>1</v>
      </c>
      <c r="R390" s="120">
        <f t="shared" si="51"/>
        <v>6104</v>
      </c>
      <c r="S390" s="5"/>
      <c r="T390" s="34" t="s">
        <v>702</v>
      </c>
      <c r="U390" s="119" t="s">
        <v>123</v>
      </c>
      <c r="V390" s="119" t="s">
        <v>89</v>
      </c>
      <c r="W390" s="119">
        <v>1</v>
      </c>
      <c r="X390" s="120">
        <f>D$194</f>
        <v>4044</v>
      </c>
      <c r="Y390" s="104"/>
      <c r="Z390" s="9"/>
      <c r="AA390" s="104"/>
      <c r="AB390" s="104"/>
      <c r="AC390" s="104"/>
      <c r="AD390" s="104"/>
      <c r="AE390" s="9"/>
      <c r="AF390" s="9"/>
      <c r="AG390" s="104"/>
      <c r="AH390" s="104"/>
      <c r="AI390" s="104"/>
      <c r="AJ390" s="104"/>
      <c r="AK390" s="9"/>
      <c r="AL390" s="9"/>
      <c r="AM390" s="104"/>
      <c r="AN390" s="104"/>
      <c r="AO390" s="104"/>
      <c r="AP390" s="104"/>
    </row>
    <row r="391" spans="1:42" ht="20.25" customHeight="1" thickBot="1" x14ac:dyDescent="0.25">
      <c r="A391" s="91" t="s">
        <v>1137</v>
      </c>
      <c r="B391" s="92" t="s">
        <v>5</v>
      </c>
      <c r="C391" s="93" t="s">
        <v>13</v>
      </c>
      <c r="D391" s="94">
        <f t="shared" si="47"/>
        <v>13111</v>
      </c>
      <c r="E391" s="95">
        <f t="shared" si="46"/>
        <v>17044.3</v>
      </c>
      <c r="F391" s="96" t="s">
        <v>1138</v>
      </c>
      <c r="G391" s="96"/>
      <c r="H391" s="22" t="s">
        <v>207</v>
      </c>
      <c r="I391" s="100" t="s">
        <v>174</v>
      </c>
      <c r="J391" s="100" t="s">
        <v>178</v>
      </c>
      <c r="K391" s="100">
        <v>1</v>
      </c>
      <c r="L391" s="101">
        <f>$D$215</f>
        <v>3272</v>
      </c>
      <c r="M391" s="102"/>
      <c r="N391" s="22" t="str">
        <f t="shared" si="48"/>
        <v>БАА.ОСЗ-72К</v>
      </c>
      <c r="O391" s="100" t="str">
        <f t="shared" si="49"/>
        <v>Комплект опор стола А-образных завершающих 720мм (2шт.)</v>
      </c>
      <c r="P391" s="100" t="str">
        <f t="shared" si="50"/>
        <v>716*60*718</v>
      </c>
      <c r="Q391" s="100">
        <v>1</v>
      </c>
      <c r="R391" s="101">
        <f t="shared" si="51"/>
        <v>6104</v>
      </c>
      <c r="S391" s="5"/>
      <c r="T391" s="22" t="s">
        <v>701</v>
      </c>
      <c r="U391" s="100" t="s">
        <v>122</v>
      </c>
      <c r="V391" s="100" t="s">
        <v>88</v>
      </c>
      <c r="W391" s="100">
        <v>1</v>
      </c>
      <c r="X391" s="101">
        <f>D$193</f>
        <v>3735</v>
      </c>
      <c r="Y391" s="104"/>
      <c r="Z391" s="9"/>
      <c r="AA391" s="104"/>
      <c r="AB391" s="104"/>
      <c r="AC391" s="104"/>
      <c r="AD391" s="104"/>
      <c r="AE391" s="9"/>
      <c r="AF391" s="9"/>
      <c r="AG391" s="104"/>
      <c r="AH391" s="104"/>
      <c r="AI391" s="104"/>
      <c r="AJ391" s="104"/>
      <c r="AK391" s="9"/>
      <c r="AL391" s="9"/>
      <c r="AM391" s="104"/>
      <c r="AN391" s="104"/>
      <c r="AO391" s="104"/>
      <c r="AP391" s="104"/>
    </row>
    <row r="392" spans="1:42" ht="20.25" customHeight="1" x14ac:dyDescent="0.2">
      <c r="A392" s="91" t="s">
        <v>1139</v>
      </c>
      <c r="B392" s="107" t="s">
        <v>6</v>
      </c>
      <c r="C392" s="108" t="s">
        <v>13</v>
      </c>
      <c r="D392" s="109">
        <f t="shared" si="47"/>
        <v>13111</v>
      </c>
      <c r="E392" s="110">
        <f t="shared" si="46"/>
        <v>17044.3</v>
      </c>
      <c r="F392" s="96" t="s">
        <v>1140</v>
      </c>
      <c r="G392" s="96"/>
      <c r="H392" s="27" t="s">
        <v>208</v>
      </c>
      <c r="I392" s="2" t="s">
        <v>176</v>
      </c>
      <c r="J392" s="2" t="s">
        <v>178</v>
      </c>
      <c r="K392" s="2">
        <v>1</v>
      </c>
      <c r="L392" s="111">
        <f>$D$216</f>
        <v>3272</v>
      </c>
      <c r="M392" s="102"/>
      <c r="N392" s="27" t="str">
        <f t="shared" si="48"/>
        <v>БАА.ОСЗ-72К</v>
      </c>
      <c r="O392" s="2" t="str">
        <f t="shared" si="49"/>
        <v>Комплект опор стола А-образных завершающих 720мм (2шт.)</v>
      </c>
      <c r="P392" s="2" t="str">
        <f t="shared" si="50"/>
        <v>716*60*718</v>
      </c>
      <c r="Q392" s="2">
        <v>1</v>
      </c>
      <c r="R392" s="111">
        <f t="shared" si="51"/>
        <v>6104</v>
      </c>
      <c r="S392" s="5"/>
      <c r="T392" s="27" t="s">
        <v>701</v>
      </c>
      <c r="U392" s="2" t="s">
        <v>122</v>
      </c>
      <c r="V392" s="2" t="s">
        <v>88</v>
      </c>
      <c r="W392" s="2">
        <v>1</v>
      </c>
      <c r="X392" s="111">
        <f>D$193</f>
        <v>3735</v>
      </c>
      <c r="Y392" s="104"/>
      <c r="Z392" s="9"/>
      <c r="AA392" s="104"/>
      <c r="AB392" s="104"/>
      <c r="AC392" s="104"/>
      <c r="AD392" s="104"/>
      <c r="AE392" s="9"/>
      <c r="AF392" s="9"/>
      <c r="AG392" s="104"/>
      <c r="AH392" s="104"/>
      <c r="AI392" s="104"/>
      <c r="AJ392" s="104"/>
      <c r="AK392" s="9"/>
      <c r="AL392" s="9"/>
      <c r="AM392" s="104"/>
      <c r="AN392" s="104"/>
      <c r="AO392" s="104"/>
      <c r="AP392" s="104"/>
    </row>
    <row r="393" spans="1:42" ht="20.25" customHeight="1" x14ac:dyDescent="0.2">
      <c r="A393" s="106" t="s">
        <v>1141</v>
      </c>
      <c r="B393" s="107" t="s">
        <v>5</v>
      </c>
      <c r="C393" s="108" t="s">
        <v>12</v>
      </c>
      <c r="D393" s="109">
        <f t="shared" si="47"/>
        <v>12711</v>
      </c>
      <c r="E393" s="110">
        <f t="shared" si="46"/>
        <v>16524.3</v>
      </c>
      <c r="F393" s="96" t="s">
        <v>1142</v>
      </c>
      <c r="G393" s="96"/>
      <c r="H393" s="27" t="s">
        <v>209</v>
      </c>
      <c r="I393" s="2" t="s">
        <v>174</v>
      </c>
      <c r="J393" s="2" t="s">
        <v>184</v>
      </c>
      <c r="K393" s="2">
        <v>1</v>
      </c>
      <c r="L393" s="111">
        <f>$D$217</f>
        <v>2872</v>
      </c>
      <c r="M393" s="102"/>
      <c r="N393" s="27" t="str">
        <f t="shared" si="48"/>
        <v>БАА.ОСЗ-72К</v>
      </c>
      <c r="O393" s="2" t="str">
        <f t="shared" si="49"/>
        <v>Комплект опор стола А-образных завершающих 720мм (2шт.)</v>
      </c>
      <c r="P393" s="2" t="str">
        <f t="shared" si="50"/>
        <v>716*60*718</v>
      </c>
      <c r="Q393" s="2">
        <v>1</v>
      </c>
      <c r="R393" s="111">
        <f t="shared" si="51"/>
        <v>6104</v>
      </c>
      <c r="S393" s="5"/>
      <c r="T393" s="27" t="s">
        <v>753</v>
      </c>
      <c r="U393" s="2" t="s">
        <v>121</v>
      </c>
      <c r="V393" s="2" t="s">
        <v>87</v>
      </c>
      <c r="W393" s="2">
        <v>1</v>
      </c>
      <c r="X393" s="111">
        <f>D$193</f>
        <v>3735</v>
      </c>
      <c r="Y393" s="104"/>
      <c r="Z393" s="9"/>
      <c r="AA393" s="104"/>
      <c r="AB393" s="104"/>
      <c r="AC393" s="104"/>
      <c r="AD393" s="104"/>
      <c r="AE393" s="9"/>
      <c r="AF393" s="9"/>
      <c r="AG393" s="104"/>
      <c r="AH393" s="104"/>
      <c r="AI393" s="104"/>
      <c r="AJ393" s="104"/>
      <c r="AK393" s="9"/>
      <c r="AL393" s="9"/>
      <c r="AM393" s="104"/>
      <c r="AN393" s="104"/>
      <c r="AO393" s="104"/>
      <c r="AP393" s="104"/>
    </row>
    <row r="394" spans="1:42" ht="20.25" customHeight="1" thickBot="1" x14ac:dyDescent="0.25">
      <c r="A394" s="106" t="s">
        <v>1143</v>
      </c>
      <c r="B394" s="113" t="s">
        <v>6</v>
      </c>
      <c r="C394" s="114" t="s">
        <v>12</v>
      </c>
      <c r="D394" s="115">
        <f t="shared" si="47"/>
        <v>12711</v>
      </c>
      <c r="E394" s="116">
        <f t="shared" si="46"/>
        <v>16524.3</v>
      </c>
      <c r="F394" s="96" t="s">
        <v>1144</v>
      </c>
      <c r="G394" s="96"/>
      <c r="H394" s="32" t="s">
        <v>210</v>
      </c>
      <c r="I394" s="117" t="s">
        <v>176</v>
      </c>
      <c r="J394" s="117" t="s">
        <v>184</v>
      </c>
      <c r="K394" s="117">
        <v>1</v>
      </c>
      <c r="L394" s="118">
        <f>$D$218</f>
        <v>2872</v>
      </c>
      <c r="M394" s="102"/>
      <c r="N394" s="32" t="str">
        <f t="shared" si="48"/>
        <v>БАА.ОСЗ-72К</v>
      </c>
      <c r="O394" s="117" t="str">
        <f t="shared" si="49"/>
        <v>Комплект опор стола А-образных завершающих 720мм (2шт.)</v>
      </c>
      <c r="P394" s="117" t="str">
        <f t="shared" si="50"/>
        <v>716*60*718</v>
      </c>
      <c r="Q394" s="117">
        <v>1</v>
      </c>
      <c r="R394" s="118">
        <f t="shared" si="51"/>
        <v>6104</v>
      </c>
      <c r="S394" s="5"/>
      <c r="T394" s="32" t="s">
        <v>753</v>
      </c>
      <c r="U394" s="117" t="s">
        <v>121</v>
      </c>
      <c r="V394" s="117" t="s">
        <v>87</v>
      </c>
      <c r="W394" s="117">
        <v>1</v>
      </c>
      <c r="X394" s="118">
        <f>D$193</f>
        <v>3735</v>
      </c>
      <c r="Y394" s="104"/>
      <c r="Z394" s="9"/>
      <c r="AA394" s="104"/>
      <c r="AB394" s="104"/>
      <c r="AC394" s="104"/>
      <c r="AD394" s="104"/>
      <c r="AE394" s="9"/>
      <c r="AF394" s="9"/>
      <c r="AG394" s="104"/>
      <c r="AH394" s="104"/>
      <c r="AI394" s="104"/>
      <c r="AJ394" s="104"/>
      <c r="AK394" s="9"/>
      <c r="AL394" s="9"/>
      <c r="AM394" s="104"/>
      <c r="AN394" s="104"/>
      <c r="AO394" s="104"/>
      <c r="AP394" s="104"/>
    </row>
    <row r="395" spans="1:42" ht="20.25" customHeight="1" thickBot="1" x14ac:dyDescent="0.25">
      <c r="A395" s="122" t="s">
        <v>1145</v>
      </c>
      <c r="B395" s="92" t="s">
        <v>5</v>
      </c>
      <c r="C395" s="123" t="s">
        <v>15</v>
      </c>
      <c r="D395" s="94">
        <f t="shared" si="47"/>
        <v>16631</v>
      </c>
      <c r="E395" s="95">
        <f t="shared" si="46"/>
        <v>21620.3</v>
      </c>
      <c r="F395" s="96" t="s">
        <v>1146</v>
      </c>
      <c r="G395" s="96"/>
      <c r="H395" s="38" t="s">
        <v>211</v>
      </c>
      <c r="I395" s="124" t="s">
        <v>174</v>
      </c>
      <c r="J395" s="124" t="s">
        <v>185</v>
      </c>
      <c r="K395" s="124">
        <v>1</v>
      </c>
      <c r="L395" s="125">
        <f>$D$219</f>
        <v>3239</v>
      </c>
      <c r="M395" s="102"/>
      <c r="N395" s="38" t="str">
        <f>$A$507</f>
        <v>БАА.ОСЗ-60К</v>
      </c>
      <c r="O395" s="124" t="str">
        <f>$B$507</f>
        <v>Комплект опор стола А-образных завершающих 600мм (2шт.)</v>
      </c>
      <c r="P395" s="124" t="str">
        <f>$C$507</f>
        <v>596*60*718</v>
      </c>
      <c r="Q395" s="124">
        <v>1</v>
      </c>
      <c r="R395" s="125">
        <f>$D$507</f>
        <v>5082</v>
      </c>
      <c r="S395" s="5"/>
      <c r="T395" s="38" t="s">
        <v>854</v>
      </c>
      <c r="U395" s="124" t="s">
        <v>201</v>
      </c>
      <c r="V395" s="124" t="s">
        <v>76</v>
      </c>
      <c r="W395" s="124">
        <v>1</v>
      </c>
      <c r="X395" s="125">
        <f>D519</f>
        <v>2701</v>
      </c>
      <c r="Y395" s="104"/>
      <c r="Z395" s="22" t="s">
        <v>753</v>
      </c>
      <c r="AA395" s="100" t="s">
        <v>121</v>
      </c>
      <c r="AB395" s="100" t="s">
        <v>87</v>
      </c>
      <c r="AC395" s="100">
        <v>1</v>
      </c>
      <c r="AD395" s="101">
        <f>D$192</f>
        <v>3735</v>
      </c>
      <c r="AF395" s="22" t="s">
        <v>754</v>
      </c>
      <c r="AG395" s="100" t="s">
        <v>124</v>
      </c>
      <c r="AH395" s="100" t="s">
        <v>90</v>
      </c>
      <c r="AI395" s="100">
        <v>1</v>
      </c>
      <c r="AJ395" s="101">
        <f>D$196</f>
        <v>1874</v>
      </c>
      <c r="AL395" s="9"/>
      <c r="AM395" s="104"/>
      <c r="AN395" s="104"/>
      <c r="AO395" s="104"/>
      <c r="AP395" s="104"/>
    </row>
    <row r="396" spans="1:42" ht="20.25" customHeight="1" x14ac:dyDescent="0.2">
      <c r="A396" s="122" t="s">
        <v>1147</v>
      </c>
      <c r="B396" s="107" t="s">
        <v>6</v>
      </c>
      <c r="C396" s="127" t="s">
        <v>15</v>
      </c>
      <c r="D396" s="109">
        <f t="shared" si="47"/>
        <v>16631</v>
      </c>
      <c r="E396" s="110">
        <f t="shared" si="46"/>
        <v>21620.3</v>
      </c>
      <c r="F396" s="96" t="s">
        <v>1148</v>
      </c>
      <c r="G396" s="96"/>
      <c r="H396" s="27" t="s">
        <v>212</v>
      </c>
      <c r="I396" s="2" t="s">
        <v>176</v>
      </c>
      <c r="J396" s="2" t="s">
        <v>185</v>
      </c>
      <c r="K396" s="2">
        <v>1</v>
      </c>
      <c r="L396" s="111">
        <f>$D$220</f>
        <v>3239</v>
      </c>
      <c r="M396" s="102"/>
      <c r="N396" s="27" t="str">
        <f>$A$507</f>
        <v>БАА.ОСЗ-60К</v>
      </c>
      <c r="O396" s="2" t="str">
        <f>$B$507</f>
        <v>Комплект опор стола А-образных завершающих 600мм (2шт.)</v>
      </c>
      <c r="P396" s="2" t="str">
        <f>$C$507</f>
        <v>596*60*718</v>
      </c>
      <c r="Q396" s="2">
        <v>1</v>
      </c>
      <c r="R396" s="111">
        <f>$D$507</f>
        <v>5082</v>
      </c>
      <c r="S396" s="5"/>
      <c r="T396" s="27" t="s">
        <v>854</v>
      </c>
      <c r="U396" s="2" t="s">
        <v>201</v>
      </c>
      <c r="V396" s="2" t="s">
        <v>76</v>
      </c>
      <c r="W396" s="2">
        <v>1</v>
      </c>
      <c r="X396" s="111">
        <f>D519</f>
        <v>2701</v>
      </c>
      <c r="Y396" s="104"/>
      <c r="Z396" s="27" t="s">
        <v>753</v>
      </c>
      <c r="AA396" s="2" t="s">
        <v>121</v>
      </c>
      <c r="AB396" s="2" t="s">
        <v>87</v>
      </c>
      <c r="AC396" s="2">
        <v>1</v>
      </c>
      <c r="AD396" s="111">
        <f>D$192</f>
        <v>3735</v>
      </c>
      <c r="AF396" s="27" t="s">
        <v>754</v>
      </c>
      <c r="AG396" s="2" t="s">
        <v>124</v>
      </c>
      <c r="AH396" s="2" t="s">
        <v>90</v>
      </c>
      <c r="AI396" s="2">
        <v>1</v>
      </c>
      <c r="AJ396" s="111">
        <f>D$196</f>
        <v>1874</v>
      </c>
      <c r="AL396" s="9"/>
      <c r="AM396" s="104"/>
      <c r="AN396" s="104"/>
      <c r="AO396" s="104"/>
      <c r="AP396" s="104"/>
    </row>
    <row r="397" spans="1:42" ht="20.25" customHeight="1" x14ac:dyDescent="0.2">
      <c r="A397" s="128" t="s">
        <v>1131</v>
      </c>
      <c r="B397" s="107" t="s">
        <v>5</v>
      </c>
      <c r="C397" s="127" t="s">
        <v>14</v>
      </c>
      <c r="D397" s="109">
        <f t="shared" si="47"/>
        <v>17325</v>
      </c>
      <c r="E397" s="110">
        <f t="shared" si="46"/>
        <v>22522.5</v>
      </c>
      <c r="F397" s="96" t="s">
        <v>1132</v>
      </c>
      <c r="G397" s="96"/>
      <c r="H397" s="27" t="s">
        <v>213</v>
      </c>
      <c r="I397" s="2" t="s">
        <v>174</v>
      </c>
      <c r="J397" s="2" t="s">
        <v>186</v>
      </c>
      <c r="K397" s="2">
        <v>1</v>
      </c>
      <c r="L397" s="111">
        <f>$D$221</f>
        <v>3933</v>
      </c>
      <c r="M397" s="102"/>
      <c r="N397" s="27" t="str">
        <f>$A$507</f>
        <v>БАА.ОСЗ-60К</v>
      </c>
      <c r="O397" s="2" t="str">
        <f>$B$507</f>
        <v>Комплект опор стола А-образных завершающих 600мм (2шт.)</v>
      </c>
      <c r="P397" s="2" t="str">
        <f>$C$507</f>
        <v>596*60*718</v>
      </c>
      <c r="Q397" s="2">
        <v>1</v>
      </c>
      <c r="R397" s="111">
        <f>$D$507</f>
        <v>5082</v>
      </c>
      <c r="S397" s="5"/>
      <c r="T397" s="27" t="s">
        <v>854</v>
      </c>
      <c r="U397" s="2" t="s">
        <v>201</v>
      </c>
      <c r="V397" s="2" t="s">
        <v>76</v>
      </c>
      <c r="W397" s="2">
        <v>1</v>
      </c>
      <c r="X397" s="111">
        <f>D519</f>
        <v>2701</v>
      </c>
      <c r="Y397" s="104"/>
      <c r="Z397" s="27" t="s">
        <v>701</v>
      </c>
      <c r="AA397" s="2" t="s">
        <v>122</v>
      </c>
      <c r="AB397" s="2" t="s">
        <v>88</v>
      </c>
      <c r="AC397" s="2">
        <v>1</v>
      </c>
      <c r="AD397" s="111">
        <f>D$193</f>
        <v>3735</v>
      </c>
      <c r="AF397" s="27" t="s">
        <v>754</v>
      </c>
      <c r="AG397" s="2" t="s">
        <v>124</v>
      </c>
      <c r="AH397" s="2" t="s">
        <v>90</v>
      </c>
      <c r="AI397" s="2">
        <v>1</v>
      </c>
      <c r="AJ397" s="111">
        <f>D$196</f>
        <v>1874</v>
      </c>
      <c r="AL397" s="9"/>
      <c r="AM397" s="104"/>
      <c r="AN397" s="104"/>
      <c r="AO397" s="104"/>
      <c r="AP397" s="104"/>
    </row>
    <row r="398" spans="1:42" ht="20.25" customHeight="1" thickBot="1" x14ac:dyDescent="0.25">
      <c r="A398" s="128" t="s">
        <v>1129</v>
      </c>
      <c r="B398" s="113" t="s">
        <v>6</v>
      </c>
      <c r="C398" s="129" t="s">
        <v>14</v>
      </c>
      <c r="D398" s="115">
        <f t="shared" si="47"/>
        <v>17325</v>
      </c>
      <c r="E398" s="116">
        <f t="shared" si="46"/>
        <v>22522.5</v>
      </c>
      <c r="F398" s="96" t="s">
        <v>1130</v>
      </c>
      <c r="G398" s="96"/>
      <c r="H398" s="34" t="s">
        <v>214</v>
      </c>
      <c r="I398" s="119" t="s">
        <v>176</v>
      </c>
      <c r="J398" s="119" t="s">
        <v>186</v>
      </c>
      <c r="K398" s="119">
        <v>1</v>
      </c>
      <c r="L398" s="120">
        <f>$D$222</f>
        <v>3933</v>
      </c>
      <c r="M398" s="102"/>
      <c r="N398" s="34" t="str">
        <f>$A$507</f>
        <v>БАА.ОСЗ-60К</v>
      </c>
      <c r="O398" s="119" t="str">
        <f>$B$507</f>
        <v>Комплект опор стола А-образных завершающих 600мм (2шт.)</v>
      </c>
      <c r="P398" s="119" t="str">
        <f>$C$507</f>
        <v>596*60*718</v>
      </c>
      <c r="Q398" s="119">
        <v>1</v>
      </c>
      <c r="R398" s="120">
        <f>$D$507</f>
        <v>5082</v>
      </c>
      <c r="S398" s="5"/>
      <c r="T398" s="34" t="s">
        <v>854</v>
      </c>
      <c r="U398" s="119" t="s">
        <v>201</v>
      </c>
      <c r="V398" s="119" t="s">
        <v>76</v>
      </c>
      <c r="W398" s="119">
        <v>1</v>
      </c>
      <c r="X398" s="120">
        <f>D519</f>
        <v>2701</v>
      </c>
      <c r="Y398" s="104"/>
      <c r="Z398" s="32" t="s">
        <v>701</v>
      </c>
      <c r="AA398" s="117" t="s">
        <v>122</v>
      </c>
      <c r="AB398" s="117" t="s">
        <v>88</v>
      </c>
      <c r="AC398" s="117">
        <v>1</v>
      </c>
      <c r="AD398" s="118">
        <f>D$193</f>
        <v>3735</v>
      </c>
      <c r="AF398" s="32" t="s">
        <v>754</v>
      </c>
      <c r="AG398" s="117" t="s">
        <v>124</v>
      </c>
      <c r="AH398" s="117" t="s">
        <v>90</v>
      </c>
      <c r="AI398" s="117">
        <v>1</v>
      </c>
      <c r="AJ398" s="118">
        <f>D$196</f>
        <v>1874</v>
      </c>
      <c r="AL398" s="9"/>
      <c r="AM398" s="104"/>
      <c r="AN398" s="104"/>
      <c r="AO398" s="104"/>
      <c r="AP398" s="104"/>
    </row>
    <row r="399" spans="1:42" ht="20.25" customHeight="1" x14ac:dyDescent="0.2">
      <c r="A399" s="122" t="s">
        <v>523</v>
      </c>
      <c r="B399" s="92" t="s">
        <v>17</v>
      </c>
      <c r="C399" s="123" t="s">
        <v>18</v>
      </c>
      <c r="D399" s="94">
        <f t="shared" si="47"/>
        <v>19920</v>
      </c>
      <c r="E399" s="95">
        <f t="shared" si="46"/>
        <v>25896</v>
      </c>
      <c r="F399" s="96" t="s">
        <v>1149</v>
      </c>
      <c r="G399" s="96"/>
      <c r="H399" s="22" t="s">
        <v>202</v>
      </c>
      <c r="I399" s="100" t="s">
        <v>175</v>
      </c>
      <c r="J399" s="100" t="s">
        <v>179</v>
      </c>
      <c r="K399" s="100">
        <v>2</v>
      </c>
      <c r="L399" s="101">
        <f>$D$210</f>
        <v>2086</v>
      </c>
      <c r="M399" s="102"/>
      <c r="N399" s="22" t="str">
        <f>$A$511</f>
        <v>БАА.ОСЗ-147К</v>
      </c>
      <c r="O399" s="100" t="str">
        <f>$B$511</f>
        <v>Комплект опор стола А-образных завершающих 1475мм (2шт.)</v>
      </c>
      <c r="P399" s="100" t="str">
        <f>$C$511</f>
        <v>1471*60*718</v>
      </c>
      <c r="Q399" s="100">
        <v>1</v>
      </c>
      <c r="R399" s="101">
        <f>$D$511</f>
        <v>9518</v>
      </c>
      <c r="S399" s="5"/>
      <c r="T399" s="22" t="s">
        <v>752</v>
      </c>
      <c r="U399" s="100" t="s">
        <v>119</v>
      </c>
      <c r="V399" s="100" t="s">
        <v>85</v>
      </c>
      <c r="W399" s="100">
        <v>2</v>
      </c>
      <c r="X399" s="101">
        <f>D$190</f>
        <v>3115</v>
      </c>
      <c r="Y399" s="104"/>
      <c r="Z399" s="9"/>
      <c r="AA399" s="104"/>
      <c r="AB399" s="104"/>
      <c r="AC399" s="104"/>
      <c r="AD399" s="104"/>
      <c r="AE399" s="9"/>
      <c r="AF399" s="9"/>
      <c r="AG399" s="104"/>
      <c r="AH399" s="104"/>
      <c r="AI399" s="104"/>
      <c r="AJ399" s="104"/>
      <c r="AK399" s="9"/>
      <c r="AL399" s="9"/>
      <c r="AM399" s="104"/>
      <c r="AN399" s="104"/>
      <c r="AO399" s="104"/>
      <c r="AP399" s="104"/>
    </row>
    <row r="400" spans="1:42" ht="20.25" customHeight="1" x14ac:dyDescent="0.2">
      <c r="A400" s="130" t="s">
        <v>524</v>
      </c>
      <c r="B400" s="107" t="s">
        <v>17</v>
      </c>
      <c r="C400" s="2" t="s">
        <v>19</v>
      </c>
      <c r="D400" s="109">
        <f t="shared" si="47"/>
        <v>20972</v>
      </c>
      <c r="E400" s="110">
        <f t="shared" si="46"/>
        <v>27263.600000000002</v>
      </c>
      <c r="F400" s="96" t="s">
        <v>1150</v>
      </c>
      <c r="G400" s="96"/>
      <c r="H400" s="27" t="s">
        <v>203</v>
      </c>
      <c r="I400" s="2" t="s">
        <v>175</v>
      </c>
      <c r="J400" s="2" t="s">
        <v>180</v>
      </c>
      <c r="K400" s="2">
        <v>2</v>
      </c>
      <c r="L400" s="111">
        <f>D$211</f>
        <v>2302</v>
      </c>
      <c r="M400" s="102"/>
      <c r="N400" s="27" t="str">
        <f>$A$511</f>
        <v>БАА.ОСЗ-147К</v>
      </c>
      <c r="O400" s="2" t="str">
        <f>$B$511</f>
        <v>Комплект опор стола А-образных завершающих 1475мм (2шт.)</v>
      </c>
      <c r="P400" s="2" t="str">
        <f>$C$511</f>
        <v>1471*60*718</v>
      </c>
      <c r="Q400" s="2">
        <v>1</v>
      </c>
      <c r="R400" s="111">
        <f>$D$511</f>
        <v>9518</v>
      </c>
      <c r="S400" s="5"/>
      <c r="T400" s="27" t="s">
        <v>739</v>
      </c>
      <c r="U400" s="2" t="s">
        <v>120</v>
      </c>
      <c r="V400" s="2" t="s">
        <v>86</v>
      </c>
      <c r="W400" s="2">
        <v>2</v>
      </c>
      <c r="X400" s="111">
        <f>D$191</f>
        <v>3425</v>
      </c>
      <c r="Y400" s="104"/>
      <c r="Z400" s="9"/>
      <c r="AA400" s="104"/>
      <c r="AB400" s="104"/>
      <c r="AC400" s="104"/>
      <c r="AD400" s="104"/>
      <c r="AE400" s="9"/>
      <c r="AF400" s="9"/>
      <c r="AG400" s="104"/>
      <c r="AH400" s="104"/>
      <c r="AI400" s="104"/>
      <c r="AJ400" s="104"/>
      <c r="AK400" s="9"/>
      <c r="AL400" s="9"/>
      <c r="AM400" s="104"/>
      <c r="AN400" s="104"/>
      <c r="AO400" s="104"/>
      <c r="AP400" s="104"/>
    </row>
    <row r="401" spans="1:42" ht="20.25" customHeight="1" x14ac:dyDescent="0.2">
      <c r="A401" s="130" t="s">
        <v>525</v>
      </c>
      <c r="B401" s="107" t="s">
        <v>17</v>
      </c>
      <c r="C401" s="2" t="s">
        <v>20</v>
      </c>
      <c r="D401" s="109">
        <f t="shared" si="47"/>
        <v>21808</v>
      </c>
      <c r="E401" s="110">
        <f t="shared" si="46"/>
        <v>28350.400000000001</v>
      </c>
      <c r="F401" s="96" t="s">
        <v>1123</v>
      </c>
      <c r="G401" s="96"/>
      <c r="H401" s="27" t="s">
        <v>204</v>
      </c>
      <c r="I401" s="2" t="s">
        <v>175</v>
      </c>
      <c r="J401" s="2" t="s">
        <v>181</v>
      </c>
      <c r="K401" s="2">
        <v>2</v>
      </c>
      <c r="L401" s="111">
        <f>D$212</f>
        <v>2410</v>
      </c>
      <c r="M401" s="102"/>
      <c r="N401" s="27" t="str">
        <f>$A$511</f>
        <v>БАА.ОСЗ-147К</v>
      </c>
      <c r="O401" s="2" t="str">
        <f>$B$511</f>
        <v>Комплект опор стола А-образных завершающих 1475мм (2шт.)</v>
      </c>
      <c r="P401" s="2" t="str">
        <f>$C$511</f>
        <v>1471*60*718</v>
      </c>
      <c r="Q401" s="2">
        <v>1</v>
      </c>
      <c r="R401" s="111">
        <f>$D$511</f>
        <v>9518</v>
      </c>
      <c r="S401" s="5"/>
      <c r="T401" s="27" t="s">
        <v>753</v>
      </c>
      <c r="U401" s="2" t="s">
        <v>121</v>
      </c>
      <c r="V401" s="2" t="s">
        <v>87</v>
      </c>
      <c r="W401" s="2">
        <v>2</v>
      </c>
      <c r="X401" s="111">
        <f>D$192</f>
        <v>3735</v>
      </c>
      <c r="Y401" s="104"/>
      <c r="Z401" s="9"/>
      <c r="AA401" s="104"/>
      <c r="AB401" s="104"/>
      <c r="AC401" s="104"/>
      <c r="AD401" s="104"/>
      <c r="AE401" s="9"/>
      <c r="AF401" s="9"/>
      <c r="AG401" s="104"/>
      <c r="AH401" s="104"/>
      <c r="AI401" s="104"/>
      <c r="AJ401" s="104"/>
      <c r="AK401" s="9"/>
      <c r="AL401" s="9"/>
      <c r="AM401" s="104"/>
      <c r="AN401" s="104"/>
      <c r="AO401" s="104"/>
      <c r="AP401" s="104"/>
    </row>
    <row r="402" spans="1:42" ht="20.25" customHeight="1" x14ac:dyDescent="0.2">
      <c r="A402" s="130" t="s">
        <v>526</v>
      </c>
      <c r="B402" s="107" t="s">
        <v>17</v>
      </c>
      <c r="C402" s="2" t="s">
        <v>21</v>
      </c>
      <c r="D402" s="109">
        <f t="shared" si="47"/>
        <v>22026</v>
      </c>
      <c r="E402" s="110">
        <f t="shared" si="46"/>
        <v>28633.8</v>
      </c>
      <c r="F402" s="96" t="s">
        <v>1124</v>
      </c>
      <c r="G402" s="96"/>
      <c r="H402" s="27" t="s">
        <v>205</v>
      </c>
      <c r="I402" s="2" t="s">
        <v>175</v>
      </c>
      <c r="J402" s="2" t="s">
        <v>182</v>
      </c>
      <c r="K402" s="2">
        <v>2</v>
      </c>
      <c r="L402" s="111">
        <f>D$213</f>
        <v>2519</v>
      </c>
      <c r="M402" s="102"/>
      <c r="N402" s="27" t="str">
        <f>$A$511</f>
        <v>БАА.ОСЗ-147К</v>
      </c>
      <c r="O402" s="2" t="str">
        <f>$B$511</f>
        <v>Комплект опор стола А-образных завершающих 1475мм (2шт.)</v>
      </c>
      <c r="P402" s="2" t="str">
        <f>$C$511</f>
        <v>1471*60*718</v>
      </c>
      <c r="Q402" s="2">
        <v>1</v>
      </c>
      <c r="R402" s="111">
        <f>$D$511</f>
        <v>9518</v>
      </c>
      <c r="S402" s="5"/>
      <c r="T402" s="27" t="s">
        <v>701</v>
      </c>
      <c r="U402" s="2" t="s">
        <v>122</v>
      </c>
      <c r="V402" s="2" t="s">
        <v>88</v>
      </c>
      <c r="W402" s="2">
        <v>2</v>
      </c>
      <c r="X402" s="111">
        <f>D$193</f>
        <v>3735</v>
      </c>
      <c r="Y402" s="104"/>
      <c r="Z402" s="9"/>
      <c r="AA402" s="104"/>
      <c r="AB402" s="104"/>
      <c r="AC402" s="104"/>
      <c r="AD402" s="104"/>
      <c r="AE402" s="9"/>
      <c r="AF402" s="9"/>
      <c r="AG402" s="104"/>
      <c r="AH402" s="104"/>
      <c r="AI402" s="104"/>
      <c r="AJ402" s="104"/>
      <c r="AK402" s="9"/>
      <c r="AL402" s="9"/>
      <c r="AM402" s="104"/>
      <c r="AN402" s="104"/>
      <c r="AO402" s="104"/>
      <c r="AP402" s="104"/>
    </row>
    <row r="403" spans="1:42" ht="20.25" customHeight="1" thickBot="1" x14ac:dyDescent="0.25">
      <c r="A403" s="214" t="s">
        <v>527</v>
      </c>
      <c r="B403" s="113" t="s">
        <v>17</v>
      </c>
      <c r="C403" s="117" t="s">
        <v>22</v>
      </c>
      <c r="D403" s="115">
        <f t="shared" si="47"/>
        <v>23088</v>
      </c>
      <c r="E403" s="116">
        <f t="shared" si="46"/>
        <v>30014.400000000001</v>
      </c>
      <c r="F403" s="96" t="s">
        <v>1151</v>
      </c>
      <c r="G403" s="96"/>
      <c r="H403" s="32" t="s">
        <v>206</v>
      </c>
      <c r="I403" s="117" t="s">
        <v>175</v>
      </c>
      <c r="J403" s="117" t="s">
        <v>183</v>
      </c>
      <c r="K403" s="117">
        <v>2</v>
      </c>
      <c r="L403" s="118">
        <f>D$214</f>
        <v>2741</v>
      </c>
      <c r="M403" s="102"/>
      <c r="N403" s="32" t="str">
        <f>$A$511</f>
        <v>БАА.ОСЗ-147К</v>
      </c>
      <c r="O403" s="117" t="str">
        <f>$B$511</f>
        <v>Комплект опор стола А-образных завершающих 1475мм (2шт.)</v>
      </c>
      <c r="P403" s="117" t="str">
        <f>$C$511</f>
        <v>1471*60*718</v>
      </c>
      <c r="Q403" s="117">
        <v>1</v>
      </c>
      <c r="R403" s="118">
        <f>$D$511</f>
        <v>9518</v>
      </c>
      <c r="S403" s="5"/>
      <c r="T403" s="32" t="s">
        <v>702</v>
      </c>
      <c r="U403" s="117" t="s">
        <v>123</v>
      </c>
      <c r="V403" s="117" t="s">
        <v>89</v>
      </c>
      <c r="W403" s="117">
        <v>2</v>
      </c>
      <c r="X403" s="118">
        <f>D$194</f>
        <v>4044</v>
      </c>
      <c r="Y403" s="104"/>
      <c r="Z403" s="9"/>
      <c r="AA403" s="104"/>
      <c r="AB403" s="104"/>
      <c r="AC403" s="104"/>
      <c r="AD403" s="104"/>
      <c r="AE403" s="9"/>
      <c r="AF403" s="9"/>
      <c r="AG403" s="104"/>
      <c r="AH403" s="104"/>
      <c r="AI403" s="104"/>
      <c r="AJ403" s="104"/>
      <c r="AK403" s="9"/>
      <c r="AL403" s="9"/>
      <c r="AM403" s="104"/>
      <c r="AN403" s="104"/>
      <c r="AO403" s="104"/>
      <c r="AP403" s="104"/>
    </row>
    <row r="404" spans="1:42" ht="20.25" customHeight="1" x14ac:dyDescent="0.2">
      <c r="A404" s="132" t="s">
        <v>528</v>
      </c>
      <c r="B404" s="92" t="s">
        <v>169</v>
      </c>
      <c r="C404" s="93" t="s">
        <v>170</v>
      </c>
      <c r="D404" s="94">
        <f t="shared" si="47"/>
        <v>23532</v>
      </c>
      <c r="E404" s="95">
        <f t="shared" si="46"/>
        <v>30591.600000000002</v>
      </c>
      <c r="F404" s="96" t="s">
        <v>1152</v>
      </c>
      <c r="G404" s="96"/>
      <c r="H404" s="38" t="s">
        <v>207</v>
      </c>
      <c r="I404" s="124" t="s">
        <v>174</v>
      </c>
      <c r="J404" s="124" t="s">
        <v>178</v>
      </c>
      <c r="K404" s="124">
        <v>1</v>
      </c>
      <c r="L404" s="125">
        <f>D$215</f>
        <v>3272</v>
      </c>
      <c r="M404" s="102"/>
      <c r="N404" s="38" t="s">
        <v>208</v>
      </c>
      <c r="O404" s="124" t="s">
        <v>176</v>
      </c>
      <c r="P404" s="124" t="s">
        <v>178</v>
      </c>
      <c r="Q404" s="124">
        <v>1</v>
      </c>
      <c r="R404" s="125">
        <f>D$216</f>
        <v>3272</v>
      </c>
      <c r="S404" s="5"/>
      <c r="T404" s="38" t="str">
        <f>$A$511</f>
        <v>БАА.ОСЗ-147К</v>
      </c>
      <c r="U404" s="124" t="str">
        <f>$B$511</f>
        <v>Комплект опор стола А-образных завершающих 1475мм (2шт.)</v>
      </c>
      <c r="V404" s="124" t="str">
        <f>$C$511</f>
        <v>1471*60*718</v>
      </c>
      <c r="W404" s="124">
        <v>1</v>
      </c>
      <c r="X404" s="125">
        <f>$D$511</f>
        <v>9518</v>
      </c>
      <c r="Y404" s="104"/>
      <c r="Z404" s="22" t="s">
        <v>701</v>
      </c>
      <c r="AA404" s="100" t="s">
        <v>122</v>
      </c>
      <c r="AB404" s="100" t="s">
        <v>88</v>
      </c>
      <c r="AC404" s="100">
        <v>2</v>
      </c>
      <c r="AD404" s="101">
        <f>D$193</f>
        <v>3735</v>
      </c>
      <c r="AF404" s="22"/>
      <c r="AG404" s="100"/>
      <c r="AH404" s="100"/>
      <c r="AI404" s="100"/>
      <c r="AJ404" s="101"/>
      <c r="AL404" s="22"/>
      <c r="AM404" s="100"/>
      <c r="AN404" s="100"/>
      <c r="AO404" s="100"/>
      <c r="AP404" s="101"/>
    </row>
    <row r="405" spans="1:42" ht="20.25" customHeight="1" x14ac:dyDescent="0.2">
      <c r="A405" s="128" t="s">
        <v>529</v>
      </c>
      <c r="B405" s="107" t="s">
        <v>169</v>
      </c>
      <c r="C405" s="108" t="s">
        <v>171</v>
      </c>
      <c r="D405" s="109">
        <f t="shared" si="47"/>
        <v>22732</v>
      </c>
      <c r="E405" s="110">
        <f t="shared" si="46"/>
        <v>29551.600000000002</v>
      </c>
      <c r="F405" s="96" t="s">
        <v>1153</v>
      </c>
      <c r="G405" s="96"/>
      <c r="H405" s="27" t="s">
        <v>209</v>
      </c>
      <c r="I405" s="2" t="s">
        <v>174</v>
      </c>
      <c r="J405" s="2" t="s">
        <v>184</v>
      </c>
      <c r="K405" s="2">
        <v>1</v>
      </c>
      <c r="L405" s="111">
        <f>D$217</f>
        <v>2872</v>
      </c>
      <c r="M405" s="102"/>
      <c r="N405" s="27" t="s">
        <v>210</v>
      </c>
      <c r="O405" s="2" t="s">
        <v>176</v>
      </c>
      <c r="P405" s="2" t="s">
        <v>184</v>
      </c>
      <c r="Q405" s="2">
        <v>1</v>
      </c>
      <c r="R405" s="111">
        <f>D$218</f>
        <v>2872</v>
      </c>
      <c r="S405" s="5"/>
      <c r="T405" s="27" t="str">
        <f>$A$511</f>
        <v>БАА.ОСЗ-147К</v>
      </c>
      <c r="U405" s="2" t="str">
        <f>$B$511</f>
        <v>Комплект опор стола А-образных завершающих 1475мм (2шт.)</v>
      </c>
      <c r="V405" s="2" t="str">
        <f>$C$511</f>
        <v>1471*60*718</v>
      </c>
      <c r="W405" s="2">
        <v>1</v>
      </c>
      <c r="X405" s="111">
        <f>$D$511</f>
        <v>9518</v>
      </c>
      <c r="Y405" s="104"/>
      <c r="Z405" s="27" t="s">
        <v>753</v>
      </c>
      <c r="AA405" s="2" t="s">
        <v>121</v>
      </c>
      <c r="AB405" s="2" t="s">
        <v>87</v>
      </c>
      <c r="AC405" s="2">
        <v>2</v>
      </c>
      <c r="AD405" s="111">
        <f>D$192</f>
        <v>3735</v>
      </c>
      <c r="AF405" s="27"/>
      <c r="AG405" s="2"/>
      <c r="AH405" s="2"/>
      <c r="AI405" s="2"/>
      <c r="AJ405" s="111"/>
      <c r="AL405" s="27"/>
      <c r="AM405" s="2"/>
      <c r="AN405" s="2"/>
      <c r="AO405" s="2"/>
      <c r="AP405" s="111"/>
    </row>
    <row r="406" spans="1:42" ht="20.25" customHeight="1" x14ac:dyDescent="0.2">
      <c r="A406" s="128" t="s">
        <v>530</v>
      </c>
      <c r="B406" s="107" t="s">
        <v>169</v>
      </c>
      <c r="C406" s="127" t="s">
        <v>172</v>
      </c>
      <c r="D406" s="109">
        <f>L406*K406+R406*Q406+X406*W406+AD406*AC406+AJ406*AI406+AP406*AO406</f>
        <v>31980</v>
      </c>
      <c r="E406" s="110">
        <f t="shared" si="46"/>
        <v>41574</v>
      </c>
      <c r="F406" s="96" t="s">
        <v>1158</v>
      </c>
      <c r="G406" s="96"/>
      <c r="H406" s="27" t="s">
        <v>211</v>
      </c>
      <c r="I406" s="2" t="s">
        <v>174</v>
      </c>
      <c r="J406" s="2" t="s">
        <v>185</v>
      </c>
      <c r="K406" s="2">
        <v>1</v>
      </c>
      <c r="L406" s="111">
        <f>D$219</f>
        <v>3239</v>
      </c>
      <c r="M406" s="102"/>
      <c r="N406" s="27" t="s">
        <v>212</v>
      </c>
      <c r="O406" s="2" t="s">
        <v>176</v>
      </c>
      <c r="P406" s="2" t="s">
        <v>185</v>
      </c>
      <c r="Q406" s="2">
        <v>1</v>
      </c>
      <c r="R406" s="111">
        <f>D$220</f>
        <v>3239</v>
      </c>
      <c r="S406" s="5"/>
      <c r="T406" s="27" t="str">
        <f>$A$510</f>
        <v>БАА.ОСЗ-123К</v>
      </c>
      <c r="U406" s="2" t="str">
        <f>$B$510</f>
        <v>Комплект опор стола А-образных завершающих 1235мм (2шт.)</v>
      </c>
      <c r="V406" s="2" t="str">
        <f>$C$510</f>
        <v>1231*60*718</v>
      </c>
      <c r="W406" s="2">
        <v>1</v>
      </c>
      <c r="X406" s="111">
        <f>$D$510</f>
        <v>8882</v>
      </c>
      <c r="Y406" s="104"/>
      <c r="Z406" s="27" t="s">
        <v>854</v>
      </c>
      <c r="AA406" s="2" t="s">
        <v>201</v>
      </c>
      <c r="AB406" s="2" t="s">
        <v>76</v>
      </c>
      <c r="AC406" s="2">
        <v>2</v>
      </c>
      <c r="AD406" s="111">
        <f>D519</f>
        <v>2701</v>
      </c>
      <c r="AF406" s="27" t="s">
        <v>753</v>
      </c>
      <c r="AG406" s="2" t="s">
        <v>121</v>
      </c>
      <c r="AH406" s="2" t="s">
        <v>87</v>
      </c>
      <c r="AI406" s="2">
        <v>2</v>
      </c>
      <c r="AJ406" s="111">
        <f>D$192</f>
        <v>3735</v>
      </c>
      <c r="AL406" s="27" t="s">
        <v>754</v>
      </c>
      <c r="AM406" s="2" t="s">
        <v>124</v>
      </c>
      <c r="AN406" s="2" t="s">
        <v>90</v>
      </c>
      <c r="AO406" s="2">
        <v>2</v>
      </c>
      <c r="AP406" s="111">
        <f>D$196</f>
        <v>1874</v>
      </c>
    </row>
    <row r="407" spans="1:42" ht="20.25" customHeight="1" thickBot="1" x14ac:dyDescent="0.25">
      <c r="A407" s="143" t="s">
        <v>531</v>
      </c>
      <c r="B407" s="113" t="s">
        <v>169</v>
      </c>
      <c r="C407" s="129" t="s">
        <v>173</v>
      </c>
      <c r="D407" s="115">
        <f t="shared" si="47"/>
        <v>33368</v>
      </c>
      <c r="E407" s="116">
        <f t="shared" si="46"/>
        <v>43378.400000000001</v>
      </c>
      <c r="F407" s="96" t="s">
        <v>1173</v>
      </c>
      <c r="G407" s="96"/>
      <c r="H407" s="34" t="s">
        <v>213</v>
      </c>
      <c r="I407" s="119" t="s">
        <v>174</v>
      </c>
      <c r="J407" s="119" t="s">
        <v>186</v>
      </c>
      <c r="K407" s="119">
        <v>1</v>
      </c>
      <c r="L407" s="120">
        <f>D$221</f>
        <v>3933</v>
      </c>
      <c r="M407" s="102"/>
      <c r="N407" s="34" t="s">
        <v>214</v>
      </c>
      <c r="O407" s="119" t="s">
        <v>176</v>
      </c>
      <c r="P407" s="119" t="s">
        <v>186</v>
      </c>
      <c r="Q407" s="119">
        <v>1</v>
      </c>
      <c r="R407" s="120">
        <f>D$222</f>
        <v>3933</v>
      </c>
      <c r="S407" s="5"/>
      <c r="T407" s="34" t="str">
        <f>$A$510</f>
        <v>БАА.ОСЗ-123К</v>
      </c>
      <c r="U407" s="119" t="str">
        <f>$B$510</f>
        <v>Комплект опор стола А-образных завершающих 1235мм (2шт.)</v>
      </c>
      <c r="V407" s="119" t="str">
        <f>$C$510</f>
        <v>1231*60*718</v>
      </c>
      <c r="W407" s="119">
        <v>1</v>
      </c>
      <c r="X407" s="120">
        <f>$D$510</f>
        <v>8882</v>
      </c>
      <c r="Y407" s="104"/>
      <c r="Z407" s="32" t="s">
        <v>854</v>
      </c>
      <c r="AA407" s="117" t="s">
        <v>201</v>
      </c>
      <c r="AB407" s="117" t="s">
        <v>76</v>
      </c>
      <c r="AC407" s="117">
        <v>2</v>
      </c>
      <c r="AD407" s="118">
        <f>D519</f>
        <v>2701</v>
      </c>
      <c r="AF407" s="32" t="s">
        <v>701</v>
      </c>
      <c r="AG407" s="117" t="s">
        <v>122</v>
      </c>
      <c r="AH407" s="117" t="s">
        <v>88</v>
      </c>
      <c r="AI407" s="117">
        <v>2</v>
      </c>
      <c r="AJ407" s="118">
        <f>D$193</f>
        <v>3735</v>
      </c>
      <c r="AL407" s="32" t="s">
        <v>754</v>
      </c>
      <c r="AM407" s="117" t="s">
        <v>124</v>
      </c>
      <c r="AN407" s="117" t="s">
        <v>90</v>
      </c>
      <c r="AO407" s="117">
        <v>2</v>
      </c>
      <c r="AP407" s="118">
        <f>D$196</f>
        <v>1874</v>
      </c>
    </row>
    <row r="408" spans="1:42" ht="20.25" customHeight="1" x14ac:dyDescent="0.2">
      <c r="A408" s="132" t="s">
        <v>532</v>
      </c>
      <c r="B408" s="92" t="s">
        <v>23</v>
      </c>
      <c r="C408" s="100" t="s">
        <v>24</v>
      </c>
      <c r="D408" s="94">
        <f>L408*K408+R408*Q408+X408*W408</f>
        <v>5730</v>
      </c>
      <c r="E408" s="95">
        <f t="shared" si="46"/>
        <v>7449</v>
      </c>
      <c r="F408" s="96" t="s">
        <v>1133</v>
      </c>
      <c r="G408" s="96"/>
      <c r="H408" s="22" t="s">
        <v>238</v>
      </c>
      <c r="I408" s="100" t="s">
        <v>187</v>
      </c>
      <c r="J408" s="100" t="s">
        <v>188</v>
      </c>
      <c r="K408" s="100">
        <v>1</v>
      </c>
      <c r="L408" s="101">
        <f>D$223</f>
        <v>1155</v>
      </c>
      <c r="M408" s="102"/>
      <c r="N408" s="22" t="s">
        <v>854</v>
      </c>
      <c r="O408" s="100" t="s">
        <v>201</v>
      </c>
      <c r="P408" s="100" t="s">
        <v>76</v>
      </c>
      <c r="Q408" s="100">
        <v>1</v>
      </c>
      <c r="R408" s="101">
        <f>D519</f>
        <v>2701</v>
      </c>
      <c r="S408" s="5"/>
      <c r="T408" s="22" t="s">
        <v>754</v>
      </c>
      <c r="U408" s="100" t="s">
        <v>124</v>
      </c>
      <c r="V408" s="100" t="s">
        <v>90</v>
      </c>
      <c r="W408" s="100">
        <v>1</v>
      </c>
      <c r="X408" s="101">
        <f>D$196</f>
        <v>1874</v>
      </c>
      <c r="Y408" s="104"/>
      <c r="Z408" s="9"/>
      <c r="AA408" s="104"/>
      <c r="AB408" s="104"/>
      <c r="AC408" s="104"/>
      <c r="AD408" s="104"/>
      <c r="AE408" s="9"/>
      <c r="AF408" s="9"/>
      <c r="AG408" s="104"/>
      <c r="AH408" s="104"/>
      <c r="AI408" s="104"/>
      <c r="AJ408" s="104"/>
      <c r="AK408" s="9"/>
      <c r="AL408" s="9"/>
      <c r="AM408" s="104"/>
      <c r="AN408" s="104"/>
      <c r="AO408" s="104"/>
      <c r="AP408" s="104"/>
    </row>
    <row r="409" spans="1:42" ht="20.25" customHeight="1" x14ac:dyDescent="0.2">
      <c r="A409" s="128" t="s">
        <v>533</v>
      </c>
      <c r="B409" s="134" t="s">
        <v>23</v>
      </c>
      <c r="C409" s="2" t="s">
        <v>25</v>
      </c>
      <c r="D409" s="109">
        <f t="shared" si="47"/>
        <v>6327</v>
      </c>
      <c r="E409" s="110">
        <f t="shared" si="46"/>
        <v>8225.1</v>
      </c>
      <c r="F409" s="96" t="s">
        <v>1128</v>
      </c>
      <c r="G409" s="96"/>
      <c r="H409" s="27" t="s">
        <v>239</v>
      </c>
      <c r="I409" s="2" t="s">
        <v>187</v>
      </c>
      <c r="J409" s="2" t="s">
        <v>189</v>
      </c>
      <c r="K409" s="2">
        <v>1</v>
      </c>
      <c r="L409" s="111">
        <f>D$224</f>
        <v>1442</v>
      </c>
      <c r="M409" s="102"/>
      <c r="N409" s="27" t="s">
        <v>854</v>
      </c>
      <c r="O409" s="2" t="s">
        <v>201</v>
      </c>
      <c r="P409" s="2" t="s">
        <v>76</v>
      </c>
      <c r="Q409" s="2">
        <v>1</v>
      </c>
      <c r="R409" s="111">
        <f>D519</f>
        <v>2701</v>
      </c>
      <c r="S409" s="5"/>
      <c r="T409" s="27" t="s">
        <v>732</v>
      </c>
      <c r="U409" s="2" t="s">
        <v>125</v>
      </c>
      <c r="V409" s="2" t="s">
        <v>91</v>
      </c>
      <c r="W409" s="2">
        <v>1</v>
      </c>
      <c r="X409" s="111">
        <f>D$197</f>
        <v>2184</v>
      </c>
      <c r="Y409" s="104"/>
      <c r="Z409" s="9"/>
      <c r="AA409" s="104"/>
      <c r="AB409" s="104"/>
      <c r="AC409" s="104"/>
      <c r="AD409" s="104"/>
      <c r="AE409" s="9"/>
      <c r="AF409" s="9"/>
      <c r="AG409" s="104"/>
      <c r="AH409" s="104"/>
      <c r="AI409" s="104"/>
      <c r="AJ409" s="104"/>
      <c r="AK409" s="9"/>
      <c r="AL409" s="9"/>
      <c r="AM409" s="104"/>
      <c r="AN409" s="104"/>
      <c r="AO409" s="104"/>
      <c r="AP409" s="104"/>
    </row>
    <row r="410" spans="1:42" ht="20.25" customHeight="1" thickBot="1" x14ac:dyDescent="0.25">
      <c r="A410" s="143" t="s">
        <v>534</v>
      </c>
      <c r="B410" s="135" t="s">
        <v>23</v>
      </c>
      <c r="C410" s="117" t="s">
        <v>26</v>
      </c>
      <c r="D410" s="115">
        <f t="shared" si="47"/>
        <v>6918</v>
      </c>
      <c r="E410" s="116">
        <f t="shared" si="46"/>
        <v>8993.4</v>
      </c>
      <c r="F410" s="96" t="s">
        <v>1174</v>
      </c>
      <c r="G410" s="96"/>
      <c r="H410" s="32" t="s">
        <v>240</v>
      </c>
      <c r="I410" s="117" t="s">
        <v>187</v>
      </c>
      <c r="J410" s="117" t="s">
        <v>190</v>
      </c>
      <c r="K410" s="117">
        <v>1</v>
      </c>
      <c r="L410" s="118">
        <f>D$225</f>
        <v>1724</v>
      </c>
      <c r="M410" s="102"/>
      <c r="N410" s="32" t="s">
        <v>854</v>
      </c>
      <c r="O410" s="117" t="s">
        <v>201</v>
      </c>
      <c r="P410" s="117" t="s">
        <v>76</v>
      </c>
      <c r="Q410" s="117">
        <v>1</v>
      </c>
      <c r="R410" s="118">
        <f>D519</f>
        <v>2701</v>
      </c>
      <c r="S410" s="5"/>
      <c r="T410" s="32" t="s">
        <v>755</v>
      </c>
      <c r="U410" s="117" t="s">
        <v>126</v>
      </c>
      <c r="V410" s="117" t="s">
        <v>92</v>
      </c>
      <c r="W410" s="117">
        <v>1</v>
      </c>
      <c r="X410" s="118">
        <f>D$198</f>
        <v>2493</v>
      </c>
      <c r="Y410" s="104"/>
      <c r="Z410" s="9"/>
      <c r="AA410" s="104"/>
      <c r="AB410" s="104"/>
      <c r="AC410" s="104"/>
      <c r="AD410" s="104"/>
      <c r="AE410" s="9"/>
      <c r="AF410" s="9"/>
      <c r="AG410" s="104"/>
      <c r="AH410" s="104"/>
      <c r="AI410" s="104"/>
      <c r="AJ410" s="104"/>
      <c r="AK410" s="9"/>
      <c r="AL410" s="9"/>
      <c r="AM410" s="104"/>
      <c r="AN410" s="104"/>
      <c r="AO410" s="104"/>
      <c r="AP410" s="104"/>
    </row>
    <row r="411" spans="1:42" ht="20.25" customHeight="1" x14ac:dyDescent="0.2">
      <c r="A411" s="122" t="s">
        <v>535</v>
      </c>
      <c r="B411" s="92" t="s">
        <v>252</v>
      </c>
      <c r="C411" s="93" t="s">
        <v>7</v>
      </c>
      <c r="D411" s="94">
        <f t="shared" si="47"/>
        <v>8792</v>
      </c>
      <c r="E411" s="95">
        <f t="shared" si="46"/>
        <v>11429.6</v>
      </c>
      <c r="F411" s="96" t="s">
        <v>1175</v>
      </c>
      <c r="G411" s="96"/>
      <c r="H411" s="38" t="s">
        <v>202</v>
      </c>
      <c r="I411" s="124" t="s">
        <v>175</v>
      </c>
      <c r="J411" s="124" t="s">
        <v>179</v>
      </c>
      <c r="K411" s="124">
        <v>1</v>
      </c>
      <c r="L411" s="125">
        <f>D$210</f>
        <v>2086</v>
      </c>
      <c r="M411" s="102"/>
      <c r="N411" s="38" t="s">
        <v>844</v>
      </c>
      <c r="O411" s="124" t="s">
        <v>80</v>
      </c>
      <c r="P411" s="124" t="s">
        <v>77</v>
      </c>
      <c r="Q411" s="124">
        <v>1</v>
      </c>
      <c r="R411" s="125">
        <f>D514</f>
        <v>3591</v>
      </c>
      <c r="S411" s="5"/>
      <c r="T411" s="38" t="s">
        <v>752</v>
      </c>
      <c r="U411" s="124" t="s">
        <v>119</v>
      </c>
      <c r="V411" s="124" t="s">
        <v>85</v>
      </c>
      <c r="W411" s="124">
        <v>1</v>
      </c>
      <c r="X411" s="125">
        <f>D$190</f>
        <v>3115</v>
      </c>
      <c r="Y411" s="104"/>
      <c r="Z411" s="9"/>
      <c r="AA411" s="104"/>
      <c r="AB411" s="104"/>
      <c r="AC411" s="104"/>
      <c r="AD411" s="104"/>
      <c r="AE411" s="9"/>
      <c r="AF411" s="9"/>
      <c r="AG411" s="104"/>
      <c r="AH411" s="104"/>
      <c r="AI411" s="104"/>
      <c r="AJ411" s="104"/>
      <c r="AK411" s="9"/>
      <c r="AL411" s="9"/>
      <c r="AM411" s="104"/>
      <c r="AN411" s="104"/>
      <c r="AO411" s="104"/>
      <c r="AP411" s="104"/>
    </row>
    <row r="412" spans="1:42" ht="20.25" customHeight="1" x14ac:dyDescent="0.2">
      <c r="A412" s="130" t="s">
        <v>536</v>
      </c>
      <c r="B412" s="107" t="s">
        <v>252</v>
      </c>
      <c r="C412" s="108" t="s">
        <v>8</v>
      </c>
      <c r="D412" s="109">
        <f t="shared" si="47"/>
        <v>9318</v>
      </c>
      <c r="E412" s="110">
        <f t="shared" si="46"/>
        <v>12113.4</v>
      </c>
      <c r="F412" s="96" t="s">
        <v>1176</v>
      </c>
      <c r="G412" s="96"/>
      <c r="H412" s="27" t="s">
        <v>203</v>
      </c>
      <c r="I412" s="2" t="s">
        <v>175</v>
      </c>
      <c r="J412" s="2" t="s">
        <v>180</v>
      </c>
      <c r="K412" s="2">
        <v>1</v>
      </c>
      <c r="L412" s="111">
        <f>D$211</f>
        <v>2302</v>
      </c>
      <c r="M412" s="102"/>
      <c r="N412" s="27" t="s">
        <v>844</v>
      </c>
      <c r="O412" s="2" t="s">
        <v>80</v>
      </c>
      <c r="P412" s="2" t="s">
        <v>77</v>
      </c>
      <c r="Q412" s="2">
        <v>1</v>
      </c>
      <c r="R412" s="111">
        <f>D514</f>
        <v>3591</v>
      </c>
      <c r="S412" s="5"/>
      <c r="T412" s="27" t="s">
        <v>739</v>
      </c>
      <c r="U412" s="2" t="s">
        <v>120</v>
      </c>
      <c r="V412" s="2" t="s">
        <v>86</v>
      </c>
      <c r="W412" s="2">
        <v>1</v>
      </c>
      <c r="X412" s="111">
        <f>D$191</f>
        <v>3425</v>
      </c>
      <c r="Y412" s="104"/>
      <c r="Z412" s="9"/>
      <c r="AA412" s="104"/>
      <c r="AB412" s="104"/>
      <c r="AC412" s="104"/>
      <c r="AD412" s="104"/>
      <c r="AE412" s="9"/>
      <c r="AF412" s="9"/>
      <c r="AG412" s="104"/>
      <c r="AH412" s="104"/>
      <c r="AI412" s="104"/>
      <c r="AJ412" s="104"/>
      <c r="AK412" s="9"/>
      <c r="AL412" s="9"/>
      <c r="AM412" s="104"/>
      <c r="AN412" s="104"/>
      <c r="AO412" s="104"/>
      <c r="AP412" s="104"/>
    </row>
    <row r="413" spans="1:42" ht="20.25" customHeight="1" x14ac:dyDescent="0.2">
      <c r="A413" s="130" t="s">
        <v>537</v>
      </c>
      <c r="B413" s="107" t="s">
        <v>252</v>
      </c>
      <c r="C413" s="108" t="s">
        <v>9</v>
      </c>
      <c r="D413" s="109">
        <f t="shared" si="47"/>
        <v>9736</v>
      </c>
      <c r="E413" s="110">
        <f t="shared" si="46"/>
        <v>12656.800000000001</v>
      </c>
      <c r="F413" s="96" t="s">
        <v>1177</v>
      </c>
      <c r="G413" s="96"/>
      <c r="H413" s="27" t="s">
        <v>204</v>
      </c>
      <c r="I413" s="2" t="s">
        <v>175</v>
      </c>
      <c r="J413" s="2" t="s">
        <v>181</v>
      </c>
      <c r="K413" s="2">
        <v>1</v>
      </c>
      <c r="L413" s="111">
        <f>D$212</f>
        <v>2410</v>
      </c>
      <c r="M413" s="102"/>
      <c r="N413" s="27" t="s">
        <v>844</v>
      </c>
      <c r="O413" s="2" t="s">
        <v>80</v>
      </c>
      <c r="P413" s="2" t="s">
        <v>77</v>
      </c>
      <c r="Q413" s="2">
        <v>1</v>
      </c>
      <c r="R413" s="111">
        <f>D514</f>
        <v>3591</v>
      </c>
      <c r="S413" s="5"/>
      <c r="T413" s="27" t="s">
        <v>753</v>
      </c>
      <c r="U413" s="2" t="s">
        <v>121</v>
      </c>
      <c r="V413" s="2" t="s">
        <v>87</v>
      </c>
      <c r="W413" s="2">
        <v>1</v>
      </c>
      <c r="X413" s="111">
        <f>D$192</f>
        <v>3735</v>
      </c>
      <c r="Y413" s="104"/>
      <c r="Z413" s="9"/>
      <c r="AA413" s="104"/>
      <c r="AB413" s="104"/>
      <c r="AC413" s="104"/>
      <c r="AD413" s="104"/>
      <c r="AE413" s="9"/>
      <c r="AF413" s="9"/>
      <c r="AG413" s="104"/>
      <c r="AH413" s="104"/>
      <c r="AI413" s="104"/>
      <c r="AJ413" s="104"/>
      <c r="AK413" s="9"/>
      <c r="AL413" s="9"/>
      <c r="AM413" s="104"/>
      <c r="AN413" s="104"/>
      <c r="AO413" s="104"/>
      <c r="AP413" s="104"/>
    </row>
    <row r="414" spans="1:42" ht="20.25" customHeight="1" x14ac:dyDescent="0.2">
      <c r="A414" s="130" t="s">
        <v>538</v>
      </c>
      <c r="B414" s="107" t="s">
        <v>252</v>
      </c>
      <c r="C414" s="108" t="s">
        <v>10</v>
      </c>
      <c r="D414" s="109">
        <f t="shared" si="47"/>
        <v>9845</v>
      </c>
      <c r="E414" s="110">
        <f t="shared" si="46"/>
        <v>12798.5</v>
      </c>
      <c r="F414" s="96" t="s">
        <v>1178</v>
      </c>
      <c r="G414" s="96"/>
      <c r="H414" s="27" t="s">
        <v>205</v>
      </c>
      <c r="I414" s="2" t="s">
        <v>175</v>
      </c>
      <c r="J414" s="2" t="s">
        <v>182</v>
      </c>
      <c r="K414" s="2">
        <v>1</v>
      </c>
      <c r="L414" s="111">
        <f>D$213</f>
        <v>2519</v>
      </c>
      <c r="M414" s="102"/>
      <c r="N414" s="27" t="s">
        <v>844</v>
      </c>
      <c r="O414" s="2" t="s">
        <v>80</v>
      </c>
      <c r="P414" s="2" t="s">
        <v>77</v>
      </c>
      <c r="Q414" s="2">
        <v>1</v>
      </c>
      <c r="R414" s="111">
        <f>D514</f>
        <v>3591</v>
      </c>
      <c r="S414" s="5"/>
      <c r="T414" s="27" t="s">
        <v>701</v>
      </c>
      <c r="U414" s="2" t="s">
        <v>122</v>
      </c>
      <c r="V414" s="2" t="s">
        <v>88</v>
      </c>
      <c r="W414" s="2">
        <v>1</v>
      </c>
      <c r="X414" s="111">
        <f>D$193</f>
        <v>3735</v>
      </c>
      <c r="Y414" s="104"/>
      <c r="Z414" s="9"/>
      <c r="AA414" s="104"/>
      <c r="AB414" s="104"/>
      <c r="AC414" s="104"/>
      <c r="AD414" s="104"/>
      <c r="AE414" s="9"/>
      <c r="AF414" s="9"/>
      <c r="AG414" s="104"/>
      <c r="AH414" s="104"/>
      <c r="AI414" s="104"/>
      <c r="AJ414" s="104"/>
      <c r="AK414" s="9"/>
      <c r="AL414" s="9"/>
      <c r="AM414" s="104"/>
      <c r="AN414" s="104"/>
      <c r="AO414" s="104"/>
      <c r="AP414" s="104"/>
    </row>
    <row r="415" spans="1:42" ht="20.25" customHeight="1" thickBot="1" x14ac:dyDescent="0.25">
      <c r="A415" s="131" t="s">
        <v>539</v>
      </c>
      <c r="B415" s="113" t="s">
        <v>252</v>
      </c>
      <c r="C415" s="114" t="s">
        <v>11</v>
      </c>
      <c r="D415" s="115">
        <f t="shared" si="47"/>
        <v>10376</v>
      </c>
      <c r="E415" s="116">
        <f t="shared" si="46"/>
        <v>13488.800000000001</v>
      </c>
      <c r="F415" s="96" t="s">
        <v>1179</v>
      </c>
      <c r="G415" s="96"/>
      <c r="H415" s="34" t="s">
        <v>206</v>
      </c>
      <c r="I415" s="119" t="s">
        <v>175</v>
      </c>
      <c r="J415" s="119" t="s">
        <v>183</v>
      </c>
      <c r="K415" s="119">
        <v>1</v>
      </c>
      <c r="L415" s="120">
        <f>D$214</f>
        <v>2741</v>
      </c>
      <c r="M415" s="102"/>
      <c r="N415" s="34" t="s">
        <v>844</v>
      </c>
      <c r="O415" s="119" t="s">
        <v>80</v>
      </c>
      <c r="P415" s="119" t="s">
        <v>77</v>
      </c>
      <c r="Q415" s="119">
        <v>1</v>
      </c>
      <c r="R415" s="120">
        <f>D514</f>
        <v>3591</v>
      </c>
      <c r="S415" s="5"/>
      <c r="T415" s="34" t="s">
        <v>702</v>
      </c>
      <c r="U415" s="119" t="s">
        <v>123</v>
      </c>
      <c r="V415" s="119" t="s">
        <v>89</v>
      </c>
      <c r="W415" s="119">
        <v>1</v>
      </c>
      <c r="X415" s="120">
        <f>D$194</f>
        <v>4044</v>
      </c>
      <c r="Y415" s="104"/>
      <c r="Z415" s="9"/>
      <c r="AA415" s="104"/>
      <c r="AB415" s="104"/>
      <c r="AC415" s="104"/>
      <c r="AD415" s="104"/>
      <c r="AE415" s="9"/>
      <c r="AF415" s="9"/>
      <c r="AG415" s="104"/>
      <c r="AH415" s="104"/>
      <c r="AI415" s="104"/>
      <c r="AJ415" s="104"/>
      <c r="AK415" s="9"/>
      <c r="AL415" s="9"/>
      <c r="AM415" s="104"/>
      <c r="AN415" s="104"/>
      <c r="AO415" s="104"/>
      <c r="AP415" s="104"/>
    </row>
    <row r="416" spans="1:42" ht="20.25" customHeight="1" x14ac:dyDescent="0.2">
      <c r="A416" s="122" t="s">
        <v>540</v>
      </c>
      <c r="B416" s="92" t="s">
        <v>253</v>
      </c>
      <c r="C416" s="123" t="s">
        <v>18</v>
      </c>
      <c r="D416" s="94">
        <f>L416*K416+R416*Q416+X416*W416</f>
        <v>16114</v>
      </c>
      <c r="E416" s="95">
        <f t="shared" si="46"/>
        <v>20948.2</v>
      </c>
      <c r="F416" s="96" t="s">
        <v>1180</v>
      </c>
      <c r="G416" s="96"/>
      <c r="H416" s="22" t="s">
        <v>202</v>
      </c>
      <c r="I416" s="100" t="s">
        <v>175</v>
      </c>
      <c r="J416" s="100" t="s">
        <v>179</v>
      </c>
      <c r="K416" s="100">
        <v>2</v>
      </c>
      <c r="L416" s="101">
        <f>D$210</f>
        <v>2086</v>
      </c>
      <c r="M416" s="102"/>
      <c r="N416" s="22" t="s">
        <v>850</v>
      </c>
      <c r="O416" s="100" t="s">
        <v>82</v>
      </c>
      <c r="P416" s="100" t="s">
        <v>79</v>
      </c>
      <c r="Q416" s="100">
        <v>1</v>
      </c>
      <c r="R416" s="101">
        <f>D517</f>
        <v>5712</v>
      </c>
      <c r="S416" s="5"/>
      <c r="T416" s="22" t="s">
        <v>752</v>
      </c>
      <c r="U416" s="100" t="s">
        <v>119</v>
      </c>
      <c r="V416" s="100" t="s">
        <v>85</v>
      </c>
      <c r="W416" s="100">
        <v>2</v>
      </c>
      <c r="X416" s="101">
        <f>D$190</f>
        <v>3115</v>
      </c>
      <c r="Y416" s="104"/>
      <c r="Z416" s="9"/>
      <c r="AA416" s="104"/>
      <c r="AB416" s="104"/>
      <c r="AC416" s="104"/>
      <c r="AD416" s="104"/>
      <c r="AE416" s="9"/>
      <c r="AF416" s="9"/>
      <c r="AG416" s="104"/>
      <c r="AH416" s="104"/>
      <c r="AI416" s="104"/>
      <c r="AJ416" s="104"/>
      <c r="AK416" s="9"/>
      <c r="AL416" s="9"/>
      <c r="AM416" s="104"/>
      <c r="AN416" s="104"/>
      <c r="AO416" s="104"/>
      <c r="AP416" s="104"/>
    </row>
    <row r="417" spans="1:52" ht="20.25" customHeight="1" x14ac:dyDescent="0.2">
      <c r="A417" s="130" t="s">
        <v>541</v>
      </c>
      <c r="B417" s="107" t="s">
        <v>253</v>
      </c>
      <c r="C417" s="2" t="s">
        <v>19</v>
      </c>
      <c r="D417" s="109">
        <f>L417*K417+R417*Q417+X417*W417</f>
        <v>17166</v>
      </c>
      <c r="E417" s="110">
        <f t="shared" si="46"/>
        <v>22315.8</v>
      </c>
      <c r="F417" s="96" t="s">
        <v>1181</v>
      </c>
      <c r="G417" s="96"/>
      <c r="H417" s="27" t="s">
        <v>203</v>
      </c>
      <c r="I417" s="2" t="s">
        <v>175</v>
      </c>
      <c r="J417" s="2" t="s">
        <v>180</v>
      </c>
      <c r="K417" s="2">
        <v>2</v>
      </c>
      <c r="L417" s="111">
        <f>D$211</f>
        <v>2302</v>
      </c>
      <c r="M417" s="102"/>
      <c r="N417" s="27" t="s">
        <v>850</v>
      </c>
      <c r="O417" s="2" t="s">
        <v>82</v>
      </c>
      <c r="P417" s="2" t="s">
        <v>79</v>
      </c>
      <c r="Q417" s="2">
        <v>1</v>
      </c>
      <c r="R417" s="111">
        <f>D517</f>
        <v>5712</v>
      </c>
      <c r="S417" s="5"/>
      <c r="T417" s="27" t="s">
        <v>739</v>
      </c>
      <c r="U417" s="2" t="s">
        <v>120</v>
      </c>
      <c r="V417" s="2" t="s">
        <v>86</v>
      </c>
      <c r="W417" s="2">
        <v>2</v>
      </c>
      <c r="X417" s="111">
        <f>D$191</f>
        <v>3425</v>
      </c>
      <c r="Y417" s="104"/>
      <c r="Z417" s="9"/>
      <c r="AA417" s="104"/>
      <c r="AB417" s="104"/>
      <c r="AC417" s="104"/>
      <c r="AD417" s="104"/>
      <c r="AE417" s="9"/>
      <c r="AF417" s="9"/>
      <c r="AG417" s="104"/>
      <c r="AH417" s="104"/>
      <c r="AI417" s="104"/>
      <c r="AJ417" s="104"/>
      <c r="AK417" s="9"/>
      <c r="AL417" s="9"/>
      <c r="AM417" s="104"/>
      <c r="AN417" s="104"/>
      <c r="AO417" s="104"/>
      <c r="AP417" s="104"/>
    </row>
    <row r="418" spans="1:52" ht="20.25" customHeight="1" x14ac:dyDescent="0.2">
      <c r="A418" s="130" t="s">
        <v>542</v>
      </c>
      <c r="B418" s="107" t="s">
        <v>253</v>
      </c>
      <c r="C418" s="2" t="s">
        <v>20</v>
      </c>
      <c r="D418" s="109">
        <f>L418*K418+R418*Q418+X418*W418</f>
        <v>18002</v>
      </c>
      <c r="E418" s="110">
        <f t="shared" si="46"/>
        <v>23402.600000000002</v>
      </c>
      <c r="F418" s="96" t="s">
        <v>1182</v>
      </c>
      <c r="G418" s="96"/>
      <c r="H418" s="27" t="s">
        <v>204</v>
      </c>
      <c r="I418" s="2" t="s">
        <v>175</v>
      </c>
      <c r="J418" s="2" t="s">
        <v>181</v>
      </c>
      <c r="K418" s="2">
        <v>2</v>
      </c>
      <c r="L418" s="111">
        <f>D$212</f>
        <v>2410</v>
      </c>
      <c r="M418" s="102"/>
      <c r="N418" s="27" t="s">
        <v>850</v>
      </c>
      <c r="O418" s="2" t="s">
        <v>82</v>
      </c>
      <c r="P418" s="2" t="s">
        <v>79</v>
      </c>
      <c r="Q418" s="2">
        <v>1</v>
      </c>
      <c r="R418" s="111">
        <f>D517</f>
        <v>5712</v>
      </c>
      <c r="S418" s="5"/>
      <c r="T418" s="27" t="s">
        <v>753</v>
      </c>
      <c r="U418" s="2" t="s">
        <v>121</v>
      </c>
      <c r="V418" s="2" t="s">
        <v>87</v>
      </c>
      <c r="W418" s="2">
        <v>2</v>
      </c>
      <c r="X418" s="111">
        <f>D$192</f>
        <v>3735</v>
      </c>
      <c r="Y418" s="104"/>
      <c r="Z418" s="9"/>
      <c r="AA418" s="104"/>
      <c r="AB418" s="104"/>
      <c r="AC418" s="104"/>
      <c r="AD418" s="104"/>
      <c r="AE418" s="9"/>
      <c r="AF418" s="9"/>
      <c r="AG418" s="104"/>
      <c r="AH418" s="104"/>
      <c r="AI418" s="104"/>
      <c r="AJ418" s="104"/>
      <c r="AK418" s="9"/>
      <c r="AL418" s="9"/>
      <c r="AM418" s="104"/>
      <c r="AN418" s="104"/>
      <c r="AO418" s="104"/>
      <c r="AP418" s="104"/>
    </row>
    <row r="419" spans="1:52" ht="20.25" customHeight="1" x14ac:dyDescent="0.2">
      <c r="A419" s="130" t="s">
        <v>543</v>
      </c>
      <c r="B419" s="107" t="s">
        <v>253</v>
      </c>
      <c r="C419" s="2" t="s">
        <v>21</v>
      </c>
      <c r="D419" s="109">
        <f>L419*K419+R419*Q419+X419*W419</f>
        <v>18220</v>
      </c>
      <c r="E419" s="110">
        <f t="shared" si="46"/>
        <v>23686</v>
      </c>
      <c r="F419" s="96" t="s">
        <v>1183</v>
      </c>
      <c r="G419" s="96"/>
      <c r="H419" s="27" t="s">
        <v>205</v>
      </c>
      <c r="I419" s="2" t="s">
        <v>175</v>
      </c>
      <c r="J419" s="2" t="s">
        <v>182</v>
      </c>
      <c r="K419" s="2">
        <v>2</v>
      </c>
      <c r="L419" s="111">
        <f>D$213</f>
        <v>2519</v>
      </c>
      <c r="M419" s="102"/>
      <c r="N419" s="27" t="s">
        <v>850</v>
      </c>
      <c r="O419" s="2" t="s">
        <v>82</v>
      </c>
      <c r="P419" s="2" t="s">
        <v>79</v>
      </c>
      <c r="Q419" s="2">
        <v>1</v>
      </c>
      <c r="R419" s="111">
        <f>D517</f>
        <v>5712</v>
      </c>
      <c r="S419" s="5"/>
      <c r="T419" s="27" t="s">
        <v>701</v>
      </c>
      <c r="U419" s="2" t="s">
        <v>122</v>
      </c>
      <c r="V419" s="2" t="s">
        <v>88</v>
      </c>
      <c r="W419" s="2">
        <v>2</v>
      </c>
      <c r="X419" s="111">
        <f>D$193</f>
        <v>3735</v>
      </c>
      <c r="Y419" s="104"/>
      <c r="Z419" s="9"/>
      <c r="AA419" s="104"/>
      <c r="AB419" s="104"/>
      <c r="AC419" s="104"/>
      <c r="AD419" s="104"/>
      <c r="AE419" s="9"/>
      <c r="AF419" s="9"/>
      <c r="AG419" s="104"/>
      <c r="AH419" s="104"/>
      <c r="AI419" s="104"/>
      <c r="AJ419" s="104"/>
      <c r="AK419" s="9"/>
      <c r="AL419" s="9"/>
      <c r="AM419" s="104"/>
      <c r="AN419" s="104"/>
      <c r="AO419" s="104"/>
      <c r="AP419" s="104"/>
    </row>
    <row r="420" spans="1:52" ht="20.25" customHeight="1" thickBot="1" x14ac:dyDescent="0.25">
      <c r="A420" s="131" t="s">
        <v>544</v>
      </c>
      <c r="B420" s="113" t="s">
        <v>253</v>
      </c>
      <c r="C420" s="117" t="s">
        <v>22</v>
      </c>
      <c r="D420" s="115">
        <f>L420*K420+R420*Q420+X420*W420</f>
        <v>19282</v>
      </c>
      <c r="E420" s="116">
        <f t="shared" si="46"/>
        <v>25066.600000000002</v>
      </c>
      <c r="F420" s="96" t="s">
        <v>1184</v>
      </c>
      <c r="G420" s="96"/>
      <c r="H420" s="32" t="s">
        <v>206</v>
      </c>
      <c r="I420" s="117" t="s">
        <v>175</v>
      </c>
      <c r="J420" s="117" t="s">
        <v>183</v>
      </c>
      <c r="K420" s="117">
        <v>2</v>
      </c>
      <c r="L420" s="118">
        <f>D$214</f>
        <v>2741</v>
      </c>
      <c r="M420" s="102"/>
      <c r="N420" s="32" t="s">
        <v>850</v>
      </c>
      <c r="O420" s="117" t="s">
        <v>82</v>
      </c>
      <c r="P420" s="117" t="s">
        <v>79</v>
      </c>
      <c r="Q420" s="117">
        <v>1</v>
      </c>
      <c r="R420" s="118">
        <f>D517</f>
        <v>5712</v>
      </c>
      <c r="S420" s="5"/>
      <c r="T420" s="32" t="s">
        <v>702</v>
      </c>
      <c r="U420" s="117" t="s">
        <v>123</v>
      </c>
      <c r="V420" s="117" t="s">
        <v>89</v>
      </c>
      <c r="W420" s="117">
        <v>2</v>
      </c>
      <c r="X420" s="118">
        <f>D$194</f>
        <v>4044</v>
      </c>
      <c r="Y420" s="104"/>
      <c r="Z420" s="9"/>
      <c r="AA420" s="104"/>
      <c r="AB420" s="104"/>
      <c r="AC420" s="104"/>
      <c r="AD420" s="104"/>
      <c r="AE420" s="9"/>
      <c r="AF420" s="9"/>
      <c r="AG420" s="104"/>
      <c r="AH420" s="104"/>
      <c r="AI420" s="104"/>
      <c r="AJ420" s="104"/>
      <c r="AK420" s="9"/>
      <c r="AL420" s="9"/>
      <c r="AM420" s="104"/>
      <c r="AN420" s="104"/>
      <c r="AO420" s="104"/>
      <c r="AP420" s="104"/>
    </row>
    <row r="421" spans="1:52" ht="20.25" customHeight="1" x14ac:dyDescent="0.2">
      <c r="A421" s="132" t="s">
        <v>1116</v>
      </c>
      <c r="B421" s="136" t="s">
        <v>36</v>
      </c>
      <c r="C421" s="100" t="s">
        <v>37</v>
      </c>
      <c r="D421" s="94">
        <f>L421*K421+R421*Q421+X421*W421+AD421*AC421+AJ421*AI421+AP421*AO421</f>
        <v>18395</v>
      </c>
      <c r="E421" s="95">
        <f t="shared" si="46"/>
        <v>23913.5</v>
      </c>
      <c r="F421" s="96" t="s">
        <v>1117</v>
      </c>
      <c r="G421" s="96"/>
      <c r="H421" s="22" t="s">
        <v>202</v>
      </c>
      <c r="I421" s="100" t="s">
        <v>175</v>
      </c>
      <c r="J421" s="100" t="s">
        <v>179</v>
      </c>
      <c r="K421" s="100">
        <v>1</v>
      </c>
      <c r="L421" s="101">
        <f>D$210</f>
        <v>2086</v>
      </c>
      <c r="M421" s="102"/>
      <c r="N421" s="22" t="s">
        <v>815</v>
      </c>
      <c r="O421" s="100" t="s">
        <v>198</v>
      </c>
      <c r="P421" s="100" t="s">
        <v>77</v>
      </c>
      <c r="Q421" s="100">
        <v>1</v>
      </c>
      <c r="R421" s="101">
        <f>D502</f>
        <v>3054</v>
      </c>
      <c r="S421" s="5"/>
      <c r="T421" s="22" t="s">
        <v>752</v>
      </c>
      <c r="U421" s="146" t="s">
        <v>119</v>
      </c>
      <c r="V421" s="100" t="s">
        <v>85</v>
      </c>
      <c r="W421" s="100">
        <v>1</v>
      </c>
      <c r="X421" s="101">
        <f>D$190</f>
        <v>3115</v>
      </c>
      <c r="Y421" s="104"/>
      <c r="Z421" s="22" t="s">
        <v>277</v>
      </c>
      <c r="AA421" s="100" t="s">
        <v>237</v>
      </c>
      <c r="AB421" s="100"/>
      <c r="AC421" s="100">
        <v>1</v>
      </c>
      <c r="AD421" s="101">
        <f t="shared" ref="AD421:AD450" si="52">D$201</f>
        <v>1054</v>
      </c>
      <c r="AF421" s="22" t="s">
        <v>255</v>
      </c>
      <c r="AG421" s="100" t="s">
        <v>220</v>
      </c>
      <c r="AH421" s="100" t="s">
        <v>221</v>
      </c>
      <c r="AI421" s="100">
        <v>1</v>
      </c>
      <c r="AJ421" s="101">
        <f t="shared" ref="AJ421:AJ430" si="53">D$257</f>
        <v>8536</v>
      </c>
      <c r="AL421" s="22" t="s">
        <v>256</v>
      </c>
      <c r="AM421" s="100" t="s">
        <v>224</v>
      </c>
      <c r="AN421" s="100" t="s">
        <v>222</v>
      </c>
      <c r="AO421" s="100">
        <v>1</v>
      </c>
      <c r="AP421" s="101">
        <f>D$258</f>
        <v>550</v>
      </c>
      <c r="AZ421" s="96"/>
    </row>
    <row r="422" spans="1:52" ht="20.25" customHeight="1" x14ac:dyDescent="0.2">
      <c r="A422" s="128" t="s">
        <v>1118</v>
      </c>
      <c r="B422" s="140" t="s">
        <v>36</v>
      </c>
      <c r="C422" s="2" t="s">
        <v>38</v>
      </c>
      <c r="D422" s="109">
        <f t="shared" si="47"/>
        <v>18921</v>
      </c>
      <c r="E422" s="110">
        <f t="shared" si="46"/>
        <v>24597.3</v>
      </c>
      <c r="F422" s="96" t="s">
        <v>1119</v>
      </c>
      <c r="G422" s="96"/>
      <c r="H422" s="27" t="s">
        <v>203</v>
      </c>
      <c r="I422" s="2" t="s">
        <v>175</v>
      </c>
      <c r="J422" s="2" t="s">
        <v>180</v>
      </c>
      <c r="K422" s="2">
        <v>1</v>
      </c>
      <c r="L422" s="111">
        <f>D$211</f>
        <v>2302</v>
      </c>
      <c r="M422" s="102"/>
      <c r="N422" s="27" t="s">
        <v>815</v>
      </c>
      <c r="O422" s="2" t="s">
        <v>198</v>
      </c>
      <c r="P422" s="2" t="s">
        <v>77</v>
      </c>
      <c r="Q422" s="2">
        <v>1</v>
      </c>
      <c r="R422" s="111">
        <f>D502</f>
        <v>3054</v>
      </c>
      <c r="S422" s="5"/>
      <c r="T422" s="27" t="s">
        <v>739</v>
      </c>
      <c r="U422" s="2" t="s">
        <v>120</v>
      </c>
      <c r="V422" s="2" t="s">
        <v>86</v>
      </c>
      <c r="W422" s="2">
        <v>1</v>
      </c>
      <c r="X422" s="111">
        <f>D$191</f>
        <v>3425</v>
      </c>
      <c r="Y422" s="104"/>
      <c r="Z422" s="27" t="s">
        <v>277</v>
      </c>
      <c r="AA422" s="2" t="s">
        <v>237</v>
      </c>
      <c r="AB422" s="2"/>
      <c r="AC422" s="2">
        <v>1</v>
      </c>
      <c r="AD422" s="111">
        <f t="shared" si="52"/>
        <v>1054</v>
      </c>
      <c r="AF422" s="27" t="s">
        <v>255</v>
      </c>
      <c r="AG422" s="2" t="s">
        <v>220</v>
      </c>
      <c r="AH422" s="2" t="s">
        <v>221</v>
      </c>
      <c r="AI422" s="2">
        <v>1</v>
      </c>
      <c r="AJ422" s="111">
        <f t="shared" si="53"/>
        <v>8536</v>
      </c>
      <c r="AL422" s="27" t="s">
        <v>256</v>
      </c>
      <c r="AM422" s="2" t="s">
        <v>224</v>
      </c>
      <c r="AN422" s="2" t="s">
        <v>222</v>
      </c>
      <c r="AO422" s="2">
        <v>1</v>
      </c>
      <c r="AP422" s="111">
        <f>D$258</f>
        <v>550</v>
      </c>
      <c r="AZ422" s="96"/>
    </row>
    <row r="423" spans="1:52" ht="20.25" customHeight="1" x14ac:dyDescent="0.2">
      <c r="A423" s="128" t="s">
        <v>1185</v>
      </c>
      <c r="B423" s="140" t="s">
        <v>36</v>
      </c>
      <c r="C423" s="2" t="s">
        <v>39</v>
      </c>
      <c r="D423" s="51">
        <f t="shared" si="47"/>
        <v>19339</v>
      </c>
      <c r="E423" s="110">
        <f t="shared" si="46"/>
        <v>25140.7</v>
      </c>
      <c r="F423" s="96" t="s">
        <v>1186</v>
      </c>
      <c r="G423" s="96"/>
      <c r="H423" s="27" t="s">
        <v>204</v>
      </c>
      <c r="I423" s="2" t="s">
        <v>175</v>
      </c>
      <c r="J423" s="2" t="s">
        <v>181</v>
      </c>
      <c r="K423" s="2">
        <v>1</v>
      </c>
      <c r="L423" s="111">
        <f>D$212</f>
        <v>2410</v>
      </c>
      <c r="M423" s="102"/>
      <c r="N423" s="27" t="s">
        <v>815</v>
      </c>
      <c r="O423" s="2" t="s">
        <v>198</v>
      </c>
      <c r="P423" s="2" t="s">
        <v>77</v>
      </c>
      <c r="Q423" s="2">
        <v>1</v>
      </c>
      <c r="R423" s="111">
        <f>D502</f>
        <v>3054</v>
      </c>
      <c r="S423" s="5"/>
      <c r="T423" s="27" t="s">
        <v>753</v>
      </c>
      <c r="U423" s="2" t="s">
        <v>121</v>
      </c>
      <c r="V423" s="2" t="s">
        <v>87</v>
      </c>
      <c r="W423" s="2">
        <v>1</v>
      </c>
      <c r="X423" s="111">
        <f>D$192</f>
        <v>3735</v>
      </c>
      <c r="Y423" s="104"/>
      <c r="Z423" s="27" t="s">
        <v>277</v>
      </c>
      <c r="AA423" s="2" t="s">
        <v>237</v>
      </c>
      <c r="AB423" s="2"/>
      <c r="AC423" s="2">
        <v>1</v>
      </c>
      <c r="AD423" s="111">
        <f t="shared" si="52"/>
        <v>1054</v>
      </c>
      <c r="AF423" s="27" t="s">
        <v>255</v>
      </c>
      <c r="AG423" s="2" t="s">
        <v>220</v>
      </c>
      <c r="AH423" s="2" t="s">
        <v>221</v>
      </c>
      <c r="AI423" s="2">
        <v>1</v>
      </c>
      <c r="AJ423" s="111">
        <f t="shared" si="53"/>
        <v>8536</v>
      </c>
      <c r="AL423" s="27" t="s">
        <v>256</v>
      </c>
      <c r="AM423" s="2" t="s">
        <v>224</v>
      </c>
      <c r="AN423" s="2" t="s">
        <v>222</v>
      </c>
      <c r="AO423" s="2">
        <v>1</v>
      </c>
      <c r="AP423" s="111">
        <f>D$258</f>
        <v>550</v>
      </c>
    </row>
    <row r="424" spans="1:52" ht="20.25" customHeight="1" x14ac:dyDescent="0.2">
      <c r="A424" s="128" t="s">
        <v>1187</v>
      </c>
      <c r="B424" s="140" t="s">
        <v>36</v>
      </c>
      <c r="C424" s="2" t="s">
        <v>40</v>
      </c>
      <c r="D424" s="51">
        <f t="shared" si="47"/>
        <v>19448</v>
      </c>
      <c r="E424" s="110">
        <f t="shared" si="46"/>
        <v>25282.400000000001</v>
      </c>
      <c r="F424" s="96" t="s">
        <v>1188</v>
      </c>
      <c r="G424" s="96"/>
      <c r="H424" s="27" t="s">
        <v>205</v>
      </c>
      <c r="I424" s="2" t="s">
        <v>175</v>
      </c>
      <c r="J424" s="2" t="s">
        <v>182</v>
      </c>
      <c r="K424" s="2">
        <v>1</v>
      </c>
      <c r="L424" s="111">
        <f>D$213</f>
        <v>2519</v>
      </c>
      <c r="M424" s="102"/>
      <c r="N424" s="27" t="s">
        <v>815</v>
      </c>
      <c r="O424" s="2" t="s">
        <v>198</v>
      </c>
      <c r="P424" s="2" t="s">
        <v>77</v>
      </c>
      <c r="Q424" s="2">
        <v>1</v>
      </c>
      <c r="R424" s="111">
        <f>D502</f>
        <v>3054</v>
      </c>
      <c r="S424" s="5"/>
      <c r="T424" s="27" t="s">
        <v>701</v>
      </c>
      <c r="U424" s="2" t="s">
        <v>122</v>
      </c>
      <c r="V424" s="2" t="s">
        <v>88</v>
      </c>
      <c r="W424" s="2">
        <v>1</v>
      </c>
      <c r="X424" s="111">
        <f>D$193</f>
        <v>3735</v>
      </c>
      <c r="Y424" s="104"/>
      <c r="Z424" s="27" t="s">
        <v>277</v>
      </c>
      <c r="AA424" s="2" t="s">
        <v>237</v>
      </c>
      <c r="AB424" s="2"/>
      <c r="AC424" s="2">
        <v>1</v>
      </c>
      <c r="AD424" s="111">
        <f t="shared" si="52"/>
        <v>1054</v>
      </c>
      <c r="AF424" s="27" t="s">
        <v>255</v>
      </c>
      <c r="AG424" s="2" t="s">
        <v>220</v>
      </c>
      <c r="AH424" s="2" t="s">
        <v>221</v>
      </c>
      <c r="AI424" s="2">
        <v>1</v>
      </c>
      <c r="AJ424" s="111">
        <f t="shared" si="53"/>
        <v>8536</v>
      </c>
      <c r="AL424" s="27" t="s">
        <v>256</v>
      </c>
      <c r="AM424" s="2" t="s">
        <v>224</v>
      </c>
      <c r="AN424" s="2" t="s">
        <v>222</v>
      </c>
      <c r="AO424" s="2">
        <v>1</v>
      </c>
      <c r="AP424" s="111">
        <f>D$258</f>
        <v>550</v>
      </c>
    </row>
    <row r="425" spans="1:52" ht="20.25" customHeight="1" thickBot="1" x14ac:dyDescent="0.25">
      <c r="A425" s="143" t="s">
        <v>1189</v>
      </c>
      <c r="B425" s="141" t="s">
        <v>36</v>
      </c>
      <c r="C425" s="117" t="s">
        <v>41</v>
      </c>
      <c r="D425" s="144">
        <f t="shared" si="47"/>
        <v>19979</v>
      </c>
      <c r="E425" s="116">
        <f t="shared" si="46"/>
        <v>25972.7</v>
      </c>
      <c r="F425" s="96" t="s">
        <v>1190</v>
      </c>
      <c r="G425" s="96"/>
      <c r="H425" s="32" t="s">
        <v>206</v>
      </c>
      <c r="I425" s="117" t="s">
        <v>175</v>
      </c>
      <c r="J425" s="117" t="s">
        <v>183</v>
      </c>
      <c r="K425" s="117">
        <v>1</v>
      </c>
      <c r="L425" s="118">
        <f>D$214</f>
        <v>2741</v>
      </c>
      <c r="M425" s="102"/>
      <c r="N425" s="32" t="s">
        <v>815</v>
      </c>
      <c r="O425" s="117" t="s">
        <v>198</v>
      </c>
      <c r="P425" s="117" t="s">
        <v>77</v>
      </c>
      <c r="Q425" s="117">
        <v>1</v>
      </c>
      <c r="R425" s="118">
        <f>D502</f>
        <v>3054</v>
      </c>
      <c r="S425" s="5"/>
      <c r="T425" s="32" t="s">
        <v>702</v>
      </c>
      <c r="U425" s="117" t="s">
        <v>123</v>
      </c>
      <c r="V425" s="117" t="s">
        <v>89</v>
      </c>
      <c r="W425" s="117">
        <v>1</v>
      </c>
      <c r="X425" s="118">
        <f>D$194</f>
        <v>4044</v>
      </c>
      <c r="Y425" s="104"/>
      <c r="Z425" s="32" t="s">
        <v>277</v>
      </c>
      <c r="AA425" s="117" t="s">
        <v>237</v>
      </c>
      <c r="AB425" s="117"/>
      <c r="AC425" s="117">
        <v>1</v>
      </c>
      <c r="AD425" s="118">
        <f t="shared" si="52"/>
        <v>1054</v>
      </c>
      <c r="AF425" s="32" t="s">
        <v>255</v>
      </c>
      <c r="AG425" s="117" t="s">
        <v>220</v>
      </c>
      <c r="AH425" s="117" t="s">
        <v>221</v>
      </c>
      <c r="AI425" s="117">
        <v>1</v>
      </c>
      <c r="AJ425" s="118">
        <f t="shared" si="53"/>
        <v>8536</v>
      </c>
      <c r="AL425" s="32" t="s">
        <v>256</v>
      </c>
      <c r="AM425" s="117" t="s">
        <v>224</v>
      </c>
      <c r="AN425" s="117" t="s">
        <v>222</v>
      </c>
      <c r="AO425" s="117">
        <v>1</v>
      </c>
      <c r="AP425" s="118">
        <f>D$258</f>
        <v>550</v>
      </c>
    </row>
    <row r="426" spans="1:52" ht="20.25" customHeight="1" x14ac:dyDescent="0.2">
      <c r="A426" s="132" t="s">
        <v>545</v>
      </c>
      <c r="B426" s="136" t="s">
        <v>36</v>
      </c>
      <c r="C426" s="100" t="s">
        <v>42</v>
      </c>
      <c r="D426" s="145">
        <f>L426*K426+R426*Q426+X426*W426+AD426*AC426+AJ426*AI426+AP426*AO426</f>
        <v>35006</v>
      </c>
      <c r="E426" s="95">
        <f t="shared" si="46"/>
        <v>45507.8</v>
      </c>
      <c r="F426" s="96" t="s">
        <v>1191</v>
      </c>
      <c r="G426" s="96"/>
      <c r="H426" s="38" t="s">
        <v>202</v>
      </c>
      <c r="I426" s="124" t="s">
        <v>175</v>
      </c>
      <c r="J426" s="124" t="s">
        <v>179</v>
      </c>
      <c r="K426" s="124">
        <v>2</v>
      </c>
      <c r="L426" s="125">
        <f>D$210</f>
        <v>2086</v>
      </c>
      <c r="M426" s="102"/>
      <c r="N426" s="22" t="s">
        <v>824</v>
      </c>
      <c r="O426" s="100" t="s">
        <v>200</v>
      </c>
      <c r="P426" s="100" t="s">
        <v>79</v>
      </c>
      <c r="Q426" s="100">
        <v>1</v>
      </c>
      <c r="R426" s="101">
        <f>D505</f>
        <v>4760</v>
      </c>
      <c r="S426" s="5"/>
      <c r="T426" s="22" t="s">
        <v>752</v>
      </c>
      <c r="U426" s="146" t="s">
        <v>119</v>
      </c>
      <c r="V426" s="100" t="s">
        <v>85</v>
      </c>
      <c r="W426" s="100">
        <v>2</v>
      </c>
      <c r="X426" s="101">
        <f>D$190</f>
        <v>3115</v>
      </c>
      <c r="Y426" s="104"/>
      <c r="Z426" s="38" t="s">
        <v>277</v>
      </c>
      <c r="AA426" s="124" t="s">
        <v>237</v>
      </c>
      <c r="AB426" s="124"/>
      <c r="AC426" s="124">
        <v>2</v>
      </c>
      <c r="AD426" s="125">
        <f t="shared" si="52"/>
        <v>1054</v>
      </c>
      <c r="AF426" s="38" t="s">
        <v>255</v>
      </c>
      <c r="AG426" s="124" t="s">
        <v>220</v>
      </c>
      <c r="AH426" s="124" t="s">
        <v>221</v>
      </c>
      <c r="AI426" s="124">
        <v>2</v>
      </c>
      <c r="AJ426" s="125">
        <f t="shared" si="53"/>
        <v>8536</v>
      </c>
      <c r="AL426" s="22" t="s">
        <v>257</v>
      </c>
      <c r="AM426" s="100" t="s">
        <v>226</v>
      </c>
      <c r="AN426" s="100" t="s">
        <v>223</v>
      </c>
      <c r="AO426" s="100">
        <v>1</v>
      </c>
      <c r="AP426" s="101">
        <f>D$259</f>
        <v>664</v>
      </c>
    </row>
    <row r="427" spans="1:52" ht="20.25" customHeight="1" x14ac:dyDescent="0.2">
      <c r="A427" s="128" t="s">
        <v>546</v>
      </c>
      <c r="B427" s="140" t="s">
        <v>36</v>
      </c>
      <c r="C427" s="2" t="s">
        <v>43</v>
      </c>
      <c r="D427" s="51">
        <f t="shared" si="47"/>
        <v>36058</v>
      </c>
      <c r="E427" s="110">
        <f t="shared" si="46"/>
        <v>46875.4</v>
      </c>
      <c r="F427" s="96" t="s">
        <v>1192</v>
      </c>
      <c r="G427" s="96"/>
      <c r="H427" s="27" t="s">
        <v>203</v>
      </c>
      <c r="I427" s="2" t="s">
        <v>175</v>
      </c>
      <c r="J427" s="2" t="s">
        <v>180</v>
      </c>
      <c r="K427" s="2">
        <v>2</v>
      </c>
      <c r="L427" s="111">
        <f>D$211</f>
        <v>2302</v>
      </c>
      <c r="M427" s="102"/>
      <c r="N427" s="27" t="s">
        <v>824</v>
      </c>
      <c r="O427" s="2" t="s">
        <v>200</v>
      </c>
      <c r="P427" s="2" t="s">
        <v>79</v>
      </c>
      <c r="Q427" s="2">
        <v>1</v>
      </c>
      <c r="R427" s="111">
        <f>D505</f>
        <v>4760</v>
      </c>
      <c r="S427" s="5"/>
      <c r="T427" s="27" t="s">
        <v>739</v>
      </c>
      <c r="U427" s="2" t="s">
        <v>120</v>
      </c>
      <c r="V427" s="2" t="s">
        <v>86</v>
      </c>
      <c r="W427" s="2">
        <v>2</v>
      </c>
      <c r="X427" s="111">
        <f>D$191</f>
        <v>3425</v>
      </c>
      <c r="Y427" s="104"/>
      <c r="Z427" s="27" t="s">
        <v>277</v>
      </c>
      <c r="AA427" s="2" t="s">
        <v>237</v>
      </c>
      <c r="AB427" s="2"/>
      <c r="AC427" s="2">
        <v>2</v>
      </c>
      <c r="AD427" s="111">
        <f t="shared" si="52"/>
        <v>1054</v>
      </c>
      <c r="AF427" s="27" t="s">
        <v>255</v>
      </c>
      <c r="AG427" s="2" t="s">
        <v>220</v>
      </c>
      <c r="AH427" s="2" t="s">
        <v>221</v>
      </c>
      <c r="AI427" s="2">
        <v>2</v>
      </c>
      <c r="AJ427" s="111">
        <f t="shared" si="53"/>
        <v>8536</v>
      </c>
      <c r="AL427" s="27" t="s">
        <v>257</v>
      </c>
      <c r="AM427" s="2" t="s">
        <v>226</v>
      </c>
      <c r="AN427" s="2" t="s">
        <v>223</v>
      </c>
      <c r="AO427" s="2">
        <v>1</v>
      </c>
      <c r="AP427" s="111">
        <f>D$259</f>
        <v>664</v>
      </c>
    </row>
    <row r="428" spans="1:52" ht="20.25" customHeight="1" x14ac:dyDescent="0.2">
      <c r="A428" s="128" t="s">
        <v>547</v>
      </c>
      <c r="B428" s="140" t="s">
        <v>36</v>
      </c>
      <c r="C428" s="2" t="s">
        <v>44</v>
      </c>
      <c r="D428" s="51">
        <f t="shared" si="47"/>
        <v>36894</v>
      </c>
      <c r="E428" s="110">
        <f t="shared" si="46"/>
        <v>47962.200000000004</v>
      </c>
      <c r="F428" s="96" t="s">
        <v>1193</v>
      </c>
      <c r="G428" s="96"/>
      <c r="H428" s="27" t="s">
        <v>204</v>
      </c>
      <c r="I428" s="2" t="s">
        <v>175</v>
      </c>
      <c r="J428" s="2" t="s">
        <v>181</v>
      </c>
      <c r="K428" s="2">
        <v>2</v>
      </c>
      <c r="L428" s="111">
        <f>D$212</f>
        <v>2410</v>
      </c>
      <c r="M428" s="102"/>
      <c r="N428" s="27" t="s">
        <v>824</v>
      </c>
      <c r="O428" s="2" t="s">
        <v>200</v>
      </c>
      <c r="P428" s="2" t="s">
        <v>79</v>
      </c>
      <c r="Q428" s="2">
        <v>1</v>
      </c>
      <c r="R428" s="111">
        <f>D505</f>
        <v>4760</v>
      </c>
      <c r="S428" s="5"/>
      <c r="T428" s="27" t="s">
        <v>753</v>
      </c>
      <c r="U428" s="2" t="s">
        <v>121</v>
      </c>
      <c r="V428" s="2" t="s">
        <v>87</v>
      </c>
      <c r="W428" s="2">
        <v>2</v>
      </c>
      <c r="X428" s="111">
        <f>D$192</f>
        <v>3735</v>
      </c>
      <c r="Y428" s="104"/>
      <c r="Z428" s="27" t="s">
        <v>277</v>
      </c>
      <c r="AA428" s="2" t="s">
        <v>237</v>
      </c>
      <c r="AB428" s="2"/>
      <c r="AC428" s="2">
        <v>2</v>
      </c>
      <c r="AD428" s="111">
        <f t="shared" si="52"/>
        <v>1054</v>
      </c>
      <c r="AF428" s="27" t="s">
        <v>255</v>
      </c>
      <c r="AG428" s="2" t="s">
        <v>220</v>
      </c>
      <c r="AH428" s="2" t="s">
        <v>221</v>
      </c>
      <c r="AI428" s="2">
        <v>2</v>
      </c>
      <c r="AJ428" s="111">
        <f t="shared" si="53"/>
        <v>8536</v>
      </c>
      <c r="AL428" s="27" t="s">
        <v>257</v>
      </c>
      <c r="AM428" s="2" t="s">
        <v>226</v>
      </c>
      <c r="AN428" s="2" t="s">
        <v>223</v>
      </c>
      <c r="AO428" s="2">
        <v>1</v>
      </c>
      <c r="AP428" s="111">
        <f>D$259</f>
        <v>664</v>
      </c>
    </row>
    <row r="429" spans="1:52" ht="20.25" customHeight="1" x14ac:dyDescent="0.2">
      <c r="A429" s="128" t="s">
        <v>548</v>
      </c>
      <c r="B429" s="140" t="s">
        <v>36</v>
      </c>
      <c r="C429" s="2" t="s">
        <v>45</v>
      </c>
      <c r="D429" s="51">
        <f t="shared" si="47"/>
        <v>37112</v>
      </c>
      <c r="E429" s="110">
        <f t="shared" si="46"/>
        <v>48245.599999999999</v>
      </c>
      <c r="F429" s="96" t="s">
        <v>1194</v>
      </c>
      <c r="G429" s="96"/>
      <c r="H429" s="27" t="s">
        <v>205</v>
      </c>
      <c r="I429" s="2" t="s">
        <v>175</v>
      </c>
      <c r="J429" s="2" t="s">
        <v>182</v>
      </c>
      <c r="K429" s="2">
        <v>2</v>
      </c>
      <c r="L429" s="111">
        <f>D$213</f>
        <v>2519</v>
      </c>
      <c r="M429" s="102"/>
      <c r="N429" s="27" t="s">
        <v>824</v>
      </c>
      <c r="O429" s="2" t="s">
        <v>200</v>
      </c>
      <c r="P429" s="2" t="s">
        <v>79</v>
      </c>
      <c r="Q429" s="2">
        <v>1</v>
      </c>
      <c r="R429" s="111">
        <f>D505</f>
        <v>4760</v>
      </c>
      <c r="S429" s="5"/>
      <c r="T429" s="27" t="s">
        <v>701</v>
      </c>
      <c r="U429" s="2" t="s">
        <v>122</v>
      </c>
      <c r="V429" s="2" t="s">
        <v>88</v>
      </c>
      <c r="W429" s="2">
        <v>2</v>
      </c>
      <c r="X429" s="111">
        <f>D$193</f>
        <v>3735</v>
      </c>
      <c r="Y429" s="104"/>
      <c r="Z429" s="27" t="s">
        <v>277</v>
      </c>
      <c r="AA429" s="2" t="s">
        <v>237</v>
      </c>
      <c r="AB429" s="2"/>
      <c r="AC429" s="2">
        <v>2</v>
      </c>
      <c r="AD429" s="111">
        <f t="shared" si="52"/>
        <v>1054</v>
      </c>
      <c r="AF429" s="27" t="s">
        <v>255</v>
      </c>
      <c r="AG429" s="2" t="s">
        <v>220</v>
      </c>
      <c r="AH429" s="2" t="s">
        <v>221</v>
      </c>
      <c r="AI429" s="2">
        <v>2</v>
      </c>
      <c r="AJ429" s="111">
        <f t="shared" si="53"/>
        <v>8536</v>
      </c>
      <c r="AL429" s="27" t="s">
        <v>257</v>
      </c>
      <c r="AM429" s="2" t="s">
        <v>226</v>
      </c>
      <c r="AN429" s="2" t="s">
        <v>223</v>
      </c>
      <c r="AO429" s="2">
        <v>1</v>
      </c>
      <c r="AP429" s="111">
        <f>D$259</f>
        <v>664</v>
      </c>
    </row>
    <row r="430" spans="1:52" ht="20.25" customHeight="1" thickBot="1" x14ac:dyDescent="0.25">
      <c r="A430" s="143" t="s">
        <v>549</v>
      </c>
      <c r="B430" s="141" t="s">
        <v>36</v>
      </c>
      <c r="C430" s="117" t="s">
        <v>46</v>
      </c>
      <c r="D430" s="144">
        <f t="shared" si="47"/>
        <v>38174</v>
      </c>
      <c r="E430" s="116">
        <f t="shared" si="46"/>
        <v>49626.200000000004</v>
      </c>
      <c r="F430" s="96" t="s">
        <v>1195</v>
      </c>
      <c r="G430" s="96"/>
      <c r="H430" s="34" t="s">
        <v>206</v>
      </c>
      <c r="I430" s="119" t="s">
        <v>175</v>
      </c>
      <c r="J430" s="119" t="s">
        <v>183</v>
      </c>
      <c r="K430" s="119">
        <v>2</v>
      </c>
      <c r="L430" s="120">
        <f>D$214</f>
        <v>2741</v>
      </c>
      <c r="M430" s="102"/>
      <c r="N430" s="32" t="s">
        <v>824</v>
      </c>
      <c r="O430" s="117" t="s">
        <v>200</v>
      </c>
      <c r="P430" s="117" t="s">
        <v>79</v>
      </c>
      <c r="Q430" s="117">
        <v>1</v>
      </c>
      <c r="R430" s="118">
        <f>D505</f>
        <v>4760</v>
      </c>
      <c r="S430" s="5"/>
      <c r="T430" s="32" t="s">
        <v>702</v>
      </c>
      <c r="U430" s="117" t="s">
        <v>123</v>
      </c>
      <c r="V430" s="117" t="s">
        <v>89</v>
      </c>
      <c r="W430" s="117">
        <v>2</v>
      </c>
      <c r="X430" s="118">
        <f>D$194</f>
        <v>4044</v>
      </c>
      <c r="Y430" s="104"/>
      <c r="Z430" s="34" t="s">
        <v>277</v>
      </c>
      <c r="AA430" s="119" t="s">
        <v>237</v>
      </c>
      <c r="AB430" s="119"/>
      <c r="AC430" s="119">
        <v>2</v>
      </c>
      <c r="AD430" s="120">
        <f t="shared" si="52"/>
        <v>1054</v>
      </c>
      <c r="AF430" s="34" t="s">
        <v>255</v>
      </c>
      <c r="AG430" s="119" t="s">
        <v>220</v>
      </c>
      <c r="AH430" s="119" t="s">
        <v>221</v>
      </c>
      <c r="AI430" s="119">
        <v>2</v>
      </c>
      <c r="AJ430" s="120">
        <f t="shared" si="53"/>
        <v>8536</v>
      </c>
      <c r="AL430" s="32" t="s">
        <v>257</v>
      </c>
      <c r="AM430" s="117" t="s">
        <v>226</v>
      </c>
      <c r="AN430" s="117" t="s">
        <v>223</v>
      </c>
      <c r="AO430" s="117">
        <v>1</v>
      </c>
      <c r="AP430" s="118">
        <f>D$259</f>
        <v>664</v>
      </c>
    </row>
    <row r="431" spans="1:52" ht="20.25" customHeight="1" x14ac:dyDescent="0.2">
      <c r="A431" s="132" t="s">
        <v>1368</v>
      </c>
      <c r="B431" s="136" t="s">
        <v>47</v>
      </c>
      <c r="C431" s="100" t="s">
        <v>48</v>
      </c>
      <c r="D431" s="145">
        <f>L431*K431+R431*Q431+X431*W431+AD431*AC431+AJ431*AI431+AP431*AO431</f>
        <v>33129</v>
      </c>
      <c r="E431" s="95">
        <f t="shared" si="46"/>
        <v>43067.700000000004</v>
      </c>
      <c r="F431" s="96" t="s">
        <v>1369</v>
      </c>
      <c r="G431" s="96"/>
      <c r="H431" s="22" t="s">
        <v>202</v>
      </c>
      <c r="I431" s="100" t="s">
        <v>175</v>
      </c>
      <c r="J431" s="100" t="s">
        <v>179</v>
      </c>
      <c r="K431" s="100">
        <v>2</v>
      </c>
      <c r="L431" s="101">
        <f>D$210</f>
        <v>2086</v>
      </c>
      <c r="M431" s="102"/>
      <c r="N431" s="22" t="s">
        <v>824</v>
      </c>
      <c r="O431" s="100" t="s">
        <v>200</v>
      </c>
      <c r="P431" s="100" t="s">
        <v>79</v>
      </c>
      <c r="Q431" s="100">
        <v>1</v>
      </c>
      <c r="R431" s="101">
        <f>D505</f>
        <v>4760</v>
      </c>
      <c r="S431" s="5"/>
      <c r="T431" s="22" t="s">
        <v>752</v>
      </c>
      <c r="U431" s="146" t="s">
        <v>119</v>
      </c>
      <c r="V431" s="100" t="s">
        <v>85</v>
      </c>
      <c r="W431" s="100">
        <v>2</v>
      </c>
      <c r="X431" s="101">
        <f>D$190</f>
        <v>3115</v>
      </c>
      <c r="Y431" s="104"/>
      <c r="Z431" s="22" t="s">
        <v>277</v>
      </c>
      <c r="AA431" s="100" t="s">
        <v>237</v>
      </c>
      <c r="AB431" s="100"/>
      <c r="AC431" s="100">
        <v>2</v>
      </c>
      <c r="AD431" s="101">
        <f t="shared" si="52"/>
        <v>1054</v>
      </c>
      <c r="AF431" s="22" t="s">
        <v>249</v>
      </c>
      <c r="AG431" s="100" t="s">
        <v>270</v>
      </c>
      <c r="AH431" s="100" t="s">
        <v>30</v>
      </c>
      <c r="AI431" s="100">
        <v>1</v>
      </c>
      <c r="AJ431" s="101">
        <f>D$43</f>
        <v>15859</v>
      </c>
      <c r="AL431" s="9"/>
      <c r="AM431" s="104"/>
      <c r="AN431" s="104"/>
      <c r="AO431" s="104"/>
      <c r="AP431" s="104"/>
    </row>
    <row r="432" spans="1:52" ht="20.25" customHeight="1" x14ac:dyDescent="0.2">
      <c r="A432" s="128" t="s">
        <v>1370</v>
      </c>
      <c r="B432" s="137" t="s">
        <v>47</v>
      </c>
      <c r="C432" s="2" t="s">
        <v>49</v>
      </c>
      <c r="D432" s="51">
        <f t="shared" si="47"/>
        <v>34181</v>
      </c>
      <c r="E432" s="110">
        <f t="shared" si="46"/>
        <v>44435.3</v>
      </c>
      <c r="F432" s="96" t="s">
        <v>1371</v>
      </c>
      <c r="G432" s="96"/>
      <c r="H432" s="27" t="s">
        <v>203</v>
      </c>
      <c r="I432" s="2" t="s">
        <v>175</v>
      </c>
      <c r="J432" s="2" t="s">
        <v>180</v>
      </c>
      <c r="K432" s="2">
        <v>2</v>
      </c>
      <c r="L432" s="111">
        <f>D$211</f>
        <v>2302</v>
      </c>
      <c r="M432" s="102"/>
      <c r="N432" s="27" t="s">
        <v>824</v>
      </c>
      <c r="O432" s="2" t="s">
        <v>200</v>
      </c>
      <c r="P432" s="2" t="s">
        <v>79</v>
      </c>
      <c r="Q432" s="2">
        <v>1</v>
      </c>
      <c r="R432" s="111">
        <f>D505</f>
        <v>4760</v>
      </c>
      <c r="S432" s="5"/>
      <c r="T432" s="27" t="s">
        <v>739</v>
      </c>
      <c r="U432" s="2" t="s">
        <v>120</v>
      </c>
      <c r="V432" s="2" t="s">
        <v>86</v>
      </c>
      <c r="W432" s="2">
        <v>2</v>
      </c>
      <c r="X432" s="111">
        <f>D$191</f>
        <v>3425</v>
      </c>
      <c r="Y432" s="104"/>
      <c r="Z432" s="27" t="s">
        <v>277</v>
      </c>
      <c r="AA432" s="2" t="s">
        <v>237</v>
      </c>
      <c r="AB432" s="2"/>
      <c r="AC432" s="2">
        <v>2</v>
      </c>
      <c r="AD432" s="111">
        <f t="shared" si="52"/>
        <v>1054</v>
      </c>
      <c r="AF432" s="27" t="s">
        <v>249</v>
      </c>
      <c r="AG432" s="2" t="s">
        <v>270</v>
      </c>
      <c r="AH432" s="2" t="s">
        <v>30</v>
      </c>
      <c r="AI432" s="2">
        <v>1</v>
      </c>
      <c r="AJ432" s="111">
        <f>D$43</f>
        <v>15859</v>
      </c>
      <c r="AL432" s="9"/>
      <c r="AM432" s="104"/>
      <c r="AN432" s="104"/>
      <c r="AO432" s="104"/>
      <c r="AP432" s="104"/>
    </row>
    <row r="433" spans="1:60" ht="20.25" customHeight="1" x14ac:dyDescent="0.2">
      <c r="A433" s="128" t="s">
        <v>1372</v>
      </c>
      <c r="B433" s="137" t="s">
        <v>47</v>
      </c>
      <c r="C433" s="2" t="s">
        <v>50</v>
      </c>
      <c r="D433" s="51">
        <f t="shared" si="47"/>
        <v>35017</v>
      </c>
      <c r="E433" s="110">
        <f t="shared" si="46"/>
        <v>45522.1</v>
      </c>
      <c r="F433" s="96" t="s">
        <v>1373</v>
      </c>
      <c r="G433" s="96"/>
      <c r="H433" s="27" t="s">
        <v>204</v>
      </c>
      <c r="I433" s="2" t="s">
        <v>175</v>
      </c>
      <c r="J433" s="2" t="s">
        <v>181</v>
      </c>
      <c r="K433" s="2">
        <v>2</v>
      </c>
      <c r="L433" s="111">
        <f>D$212</f>
        <v>2410</v>
      </c>
      <c r="M433" s="102"/>
      <c r="N433" s="27" t="s">
        <v>824</v>
      </c>
      <c r="O433" s="2" t="s">
        <v>200</v>
      </c>
      <c r="P433" s="2" t="s">
        <v>79</v>
      </c>
      <c r="Q433" s="2">
        <v>1</v>
      </c>
      <c r="R433" s="111">
        <f>D505</f>
        <v>4760</v>
      </c>
      <c r="S433" s="5"/>
      <c r="T433" s="27" t="s">
        <v>753</v>
      </c>
      <c r="U433" s="2" t="s">
        <v>121</v>
      </c>
      <c r="V433" s="2" t="s">
        <v>87</v>
      </c>
      <c r="W433" s="2">
        <v>2</v>
      </c>
      <c r="X433" s="111">
        <f>D$192</f>
        <v>3735</v>
      </c>
      <c r="Y433" s="104"/>
      <c r="Z433" s="27" t="s">
        <v>277</v>
      </c>
      <c r="AA433" s="2" t="s">
        <v>237</v>
      </c>
      <c r="AB433" s="2"/>
      <c r="AC433" s="2">
        <v>2</v>
      </c>
      <c r="AD433" s="111">
        <f t="shared" si="52"/>
        <v>1054</v>
      </c>
      <c r="AF433" s="27" t="s">
        <v>249</v>
      </c>
      <c r="AG433" s="2" t="s">
        <v>270</v>
      </c>
      <c r="AH433" s="2" t="s">
        <v>30</v>
      </c>
      <c r="AI433" s="2">
        <v>1</v>
      </c>
      <c r="AJ433" s="111">
        <f>D$43</f>
        <v>15859</v>
      </c>
      <c r="AL433" s="9"/>
      <c r="AM433" s="104"/>
      <c r="AN433" s="104"/>
      <c r="AO433" s="104"/>
      <c r="AP433" s="104"/>
    </row>
    <row r="434" spans="1:60" ht="20.25" customHeight="1" x14ac:dyDescent="0.2">
      <c r="A434" s="128" t="s">
        <v>1374</v>
      </c>
      <c r="B434" s="137" t="s">
        <v>47</v>
      </c>
      <c r="C434" s="2" t="s">
        <v>51</v>
      </c>
      <c r="D434" s="51">
        <f t="shared" si="47"/>
        <v>35235</v>
      </c>
      <c r="E434" s="110">
        <f t="shared" si="46"/>
        <v>45805.5</v>
      </c>
      <c r="F434" s="96" t="s">
        <v>1375</v>
      </c>
      <c r="G434" s="96"/>
      <c r="H434" s="27" t="s">
        <v>205</v>
      </c>
      <c r="I434" s="2" t="s">
        <v>175</v>
      </c>
      <c r="J434" s="2" t="s">
        <v>182</v>
      </c>
      <c r="K434" s="2">
        <v>2</v>
      </c>
      <c r="L434" s="111">
        <f>D$213</f>
        <v>2519</v>
      </c>
      <c r="M434" s="102"/>
      <c r="N434" s="27" t="s">
        <v>824</v>
      </c>
      <c r="O434" s="2" t="s">
        <v>200</v>
      </c>
      <c r="P434" s="2" t="s">
        <v>79</v>
      </c>
      <c r="Q434" s="2">
        <v>1</v>
      </c>
      <c r="R434" s="111">
        <f>D505</f>
        <v>4760</v>
      </c>
      <c r="S434" s="5"/>
      <c r="T434" s="27" t="s">
        <v>701</v>
      </c>
      <c r="U434" s="2" t="s">
        <v>122</v>
      </c>
      <c r="V434" s="2" t="s">
        <v>88</v>
      </c>
      <c r="W434" s="2">
        <v>2</v>
      </c>
      <c r="X434" s="111">
        <f>D$193</f>
        <v>3735</v>
      </c>
      <c r="Y434" s="104"/>
      <c r="Z434" s="27" t="s">
        <v>277</v>
      </c>
      <c r="AA434" s="2" t="s">
        <v>237</v>
      </c>
      <c r="AB434" s="2"/>
      <c r="AC434" s="2">
        <v>2</v>
      </c>
      <c r="AD434" s="111">
        <f t="shared" si="52"/>
        <v>1054</v>
      </c>
      <c r="AF434" s="27" t="s">
        <v>249</v>
      </c>
      <c r="AG434" s="2" t="s">
        <v>270</v>
      </c>
      <c r="AH434" s="2" t="s">
        <v>30</v>
      </c>
      <c r="AI434" s="2">
        <v>1</v>
      </c>
      <c r="AJ434" s="111">
        <f>D$43</f>
        <v>15859</v>
      </c>
      <c r="AL434" s="9"/>
      <c r="AM434" s="104"/>
      <c r="AN434" s="104"/>
      <c r="AO434" s="104"/>
      <c r="AP434" s="104"/>
    </row>
    <row r="435" spans="1:60" ht="20.25" customHeight="1" thickBot="1" x14ac:dyDescent="0.25">
      <c r="A435" s="143" t="s">
        <v>1376</v>
      </c>
      <c r="B435" s="147" t="s">
        <v>47</v>
      </c>
      <c r="C435" s="117" t="s">
        <v>52</v>
      </c>
      <c r="D435" s="144">
        <f t="shared" si="47"/>
        <v>36297</v>
      </c>
      <c r="E435" s="116">
        <f t="shared" si="46"/>
        <v>47186.1</v>
      </c>
      <c r="F435" s="96" t="s">
        <v>1377</v>
      </c>
      <c r="G435" s="96"/>
      <c r="H435" s="32" t="s">
        <v>206</v>
      </c>
      <c r="I435" s="117" t="s">
        <v>175</v>
      </c>
      <c r="J435" s="117" t="s">
        <v>183</v>
      </c>
      <c r="K435" s="117">
        <v>2</v>
      </c>
      <c r="L435" s="118">
        <f>D$214</f>
        <v>2741</v>
      </c>
      <c r="M435" s="102"/>
      <c r="N435" s="32" t="s">
        <v>824</v>
      </c>
      <c r="O435" s="117" t="s">
        <v>200</v>
      </c>
      <c r="P435" s="117" t="s">
        <v>79</v>
      </c>
      <c r="Q435" s="117">
        <v>1</v>
      </c>
      <c r="R435" s="118">
        <f>D505</f>
        <v>4760</v>
      </c>
      <c r="S435" s="5"/>
      <c r="T435" s="32" t="s">
        <v>702</v>
      </c>
      <c r="U435" s="117" t="s">
        <v>123</v>
      </c>
      <c r="V435" s="117" t="s">
        <v>89</v>
      </c>
      <c r="W435" s="117">
        <v>2</v>
      </c>
      <c r="X435" s="118">
        <f>D$194</f>
        <v>4044</v>
      </c>
      <c r="Y435" s="104"/>
      <c r="Z435" s="32" t="s">
        <v>277</v>
      </c>
      <c r="AA435" s="117" t="s">
        <v>237</v>
      </c>
      <c r="AB435" s="117"/>
      <c r="AC435" s="117">
        <v>2</v>
      </c>
      <c r="AD435" s="118">
        <f t="shared" si="52"/>
        <v>1054</v>
      </c>
      <c r="AF435" s="32" t="s">
        <v>249</v>
      </c>
      <c r="AG435" s="117" t="s">
        <v>270</v>
      </c>
      <c r="AH435" s="117" t="s">
        <v>30</v>
      </c>
      <c r="AI435" s="117">
        <v>1</v>
      </c>
      <c r="AJ435" s="118">
        <f>D$43</f>
        <v>15859</v>
      </c>
      <c r="AL435" s="9"/>
      <c r="AM435" s="104"/>
      <c r="AN435" s="104"/>
      <c r="AO435" s="104"/>
      <c r="AP435" s="104"/>
    </row>
    <row r="436" spans="1:60" ht="20.25" customHeight="1" x14ac:dyDescent="0.2">
      <c r="A436" s="132" t="s">
        <v>1378</v>
      </c>
      <c r="B436" s="136" t="s">
        <v>47</v>
      </c>
      <c r="C436" s="100" t="s">
        <v>53</v>
      </c>
      <c r="D436" s="145">
        <f t="shared" si="47"/>
        <v>36454</v>
      </c>
      <c r="E436" s="95">
        <f t="shared" si="46"/>
        <v>47390.200000000004</v>
      </c>
      <c r="F436" s="96" t="s">
        <v>1379</v>
      </c>
      <c r="G436" s="96"/>
      <c r="H436" s="38" t="s">
        <v>202</v>
      </c>
      <c r="I436" s="124" t="s">
        <v>175</v>
      </c>
      <c r="J436" s="124" t="s">
        <v>179</v>
      </c>
      <c r="K436" s="124">
        <v>2</v>
      </c>
      <c r="L436" s="125">
        <f>D$210</f>
        <v>2086</v>
      </c>
      <c r="M436" s="102"/>
      <c r="N436" s="38" t="s">
        <v>824</v>
      </c>
      <c r="O436" s="124" t="s">
        <v>200</v>
      </c>
      <c r="P436" s="124" t="s">
        <v>79</v>
      </c>
      <c r="Q436" s="124">
        <v>1</v>
      </c>
      <c r="R436" s="125">
        <f>D505</f>
        <v>4760</v>
      </c>
      <c r="S436" s="5"/>
      <c r="T436" s="22" t="s">
        <v>752</v>
      </c>
      <c r="U436" s="146" t="s">
        <v>119</v>
      </c>
      <c r="V436" s="100" t="s">
        <v>85</v>
      </c>
      <c r="W436" s="100">
        <v>2</v>
      </c>
      <c r="X436" s="101">
        <f>D$190</f>
        <v>3115</v>
      </c>
      <c r="Y436" s="104"/>
      <c r="Z436" s="38" t="s">
        <v>277</v>
      </c>
      <c r="AA436" s="124" t="s">
        <v>237</v>
      </c>
      <c r="AB436" s="124"/>
      <c r="AC436" s="124">
        <v>2</v>
      </c>
      <c r="AD436" s="125">
        <f t="shared" si="52"/>
        <v>1054</v>
      </c>
      <c r="AF436" s="27" t="s">
        <v>250</v>
      </c>
      <c r="AG436" s="2" t="s">
        <v>270</v>
      </c>
      <c r="AH436" s="2" t="s">
        <v>31</v>
      </c>
      <c r="AI436" s="2">
        <v>1</v>
      </c>
      <c r="AJ436" s="125">
        <f>D$44</f>
        <v>19184</v>
      </c>
      <c r="AL436" s="9"/>
      <c r="AM436" s="104"/>
      <c r="AN436" s="104"/>
      <c r="AO436" s="104"/>
      <c r="AP436" s="104"/>
    </row>
    <row r="437" spans="1:60" ht="20.25" customHeight="1" x14ac:dyDescent="0.2">
      <c r="A437" s="128" t="s">
        <v>1380</v>
      </c>
      <c r="B437" s="137" t="s">
        <v>47</v>
      </c>
      <c r="C437" s="2" t="s">
        <v>54</v>
      </c>
      <c r="D437" s="51">
        <f t="shared" si="47"/>
        <v>37506</v>
      </c>
      <c r="E437" s="110">
        <f t="shared" si="46"/>
        <v>48757.8</v>
      </c>
      <c r="F437" s="96" t="s">
        <v>1381</v>
      </c>
      <c r="G437" s="96"/>
      <c r="H437" s="27" t="s">
        <v>203</v>
      </c>
      <c r="I437" s="2" t="s">
        <v>175</v>
      </c>
      <c r="J437" s="2" t="s">
        <v>180</v>
      </c>
      <c r="K437" s="2">
        <v>2</v>
      </c>
      <c r="L437" s="111">
        <f>D$211</f>
        <v>2302</v>
      </c>
      <c r="M437" s="102"/>
      <c r="N437" s="27" t="s">
        <v>824</v>
      </c>
      <c r="O437" s="2" t="s">
        <v>200</v>
      </c>
      <c r="P437" s="2" t="s">
        <v>79</v>
      </c>
      <c r="Q437" s="2">
        <v>1</v>
      </c>
      <c r="R437" s="111">
        <f>D505</f>
        <v>4760</v>
      </c>
      <c r="S437" s="5"/>
      <c r="T437" s="27" t="s">
        <v>739</v>
      </c>
      <c r="U437" s="2" t="s">
        <v>120</v>
      </c>
      <c r="V437" s="2" t="s">
        <v>86</v>
      </c>
      <c r="W437" s="2">
        <v>2</v>
      </c>
      <c r="X437" s="111">
        <f>D$191</f>
        <v>3425</v>
      </c>
      <c r="Y437" s="104"/>
      <c r="Z437" s="27" t="s">
        <v>277</v>
      </c>
      <c r="AA437" s="2" t="s">
        <v>237</v>
      </c>
      <c r="AB437" s="2"/>
      <c r="AC437" s="2">
        <v>2</v>
      </c>
      <c r="AD437" s="111">
        <f t="shared" si="52"/>
        <v>1054</v>
      </c>
      <c r="AF437" s="27" t="s">
        <v>250</v>
      </c>
      <c r="AG437" s="2" t="s">
        <v>270</v>
      </c>
      <c r="AH437" s="2" t="s">
        <v>31</v>
      </c>
      <c r="AI437" s="2">
        <v>1</v>
      </c>
      <c r="AJ437" s="111">
        <f>D$44</f>
        <v>19184</v>
      </c>
      <c r="AL437" s="9"/>
      <c r="AM437" s="104"/>
      <c r="AN437" s="104"/>
      <c r="AO437" s="104"/>
      <c r="AP437" s="104"/>
    </row>
    <row r="438" spans="1:60" ht="20.25" customHeight="1" x14ac:dyDescent="0.2">
      <c r="A438" s="128" t="s">
        <v>1382</v>
      </c>
      <c r="B438" s="137" t="s">
        <v>47</v>
      </c>
      <c r="C438" s="2" t="s">
        <v>55</v>
      </c>
      <c r="D438" s="51">
        <f t="shared" si="47"/>
        <v>38342</v>
      </c>
      <c r="E438" s="110">
        <f t="shared" si="46"/>
        <v>49844.6</v>
      </c>
      <c r="F438" s="96" t="s">
        <v>1383</v>
      </c>
      <c r="G438" s="96"/>
      <c r="H438" s="27" t="s">
        <v>204</v>
      </c>
      <c r="I438" s="2" t="s">
        <v>175</v>
      </c>
      <c r="J438" s="2" t="s">
        <v>181</v>
      </c>
      <c r="K438" s="2">
        <v>2</v>
      </c>
      <c r="L438" s="111">
        <f>D$212</f>
        <v>2410</v>
      </c>
      <c r="M438" s="102"/>
      <c r="N438" s="27" t="s">
        <v>824</v>
      </c>
      <c r="O438" s="2" t="s">
        <v>200</v>
      </c>
      <c r="P438" s="2" t="s">
        <v>79</v>
      </c>
      <c r="Q438" s="2">
        <v>1</v>
      </c>
      <c r="R438" s="111">
        <f>D505</f>
        <v>4760</v>
      </c>
      <c r="S438" s="5"/>
      <c r="T438" s="27" t="s">
        <v>753</v>
      </c>
      <c r="U438" s="2" t="s">
        <v>121</v>
      </c>
      <c r="V438" s="2" t="s">
        <v>87</v>
      </c>
      <c r="W438" s="2">
        <v>2</v>
      </c>
      <c r="X438" s="111">
        <f>D$192</f>
        <v>3735</v>
      </c>
      <c r="Y438" s="104"/>
      <c r="Z438" s="27" t="s">
        <v>277</v>
      </c>
      <c r="AA438" s="2" t="s">
        <v>237</v>
      </c>
      <c r="AB438" s="2"/>
      <c r="AC438" s="2">
        <v>2</v>
      </c>
      <c r="AD438" s="111">
        <f t="shared" si="52"/>
        <v>1054</v>
      </c>
      <c r="AF438" s="27" t="s">
        <v>250</v>
      </c>
      <c r="AG438" s="2" t="s">
        <v>270</v>
      </c>
      <c r="AH438" s="2" t="s">
        <v>31</v>
      </c>
      <c r="AI438" s="2">
        <v>1</v>
      </c>
      <c r="AJ438" s="111">
        <f>D$44</f>
        <v>19184</v>
      </c>
      <c r="AL438" s="9"/>
      <c r="AM438" s="104"/>
      <c r="AN438" s="104"/>
      <c r="AO438" s="104"/>
      <c r="AP438" s="104"/>
    </row>
    <row r="439" spans="1:60" ht="20.25" customHeight="1" x14ac:dyDescent="0.2">
      <c r="A439" s="128" t="s">
        <v>1384</v>
      </c>
      <c r="B439" s="137" t="s">
        <v>47</v>
      </c>
      <c r="C439" s="2" t="s">
        <v>56</v>
      </c>
      <c r="D439" s="51">
        <f t="shared" si="47"/>
        <v>38560</v>
      </c>
      <c r="E439" s="110">
        <f t="shared" si="46"/>
        <v>50128</v>
      </c>
      <c r="F439" s="96" t="s">
        <v>1385</v>
      </c>
      <c r="G439" s="96"/>
      <c r="H439" s="27" t="s">
        <v>205</v>
      </c>
      <c r="I439" s="2" t="s">
        <v>175</v>
      </c>
      <c r="J439" s="2" t="s">
        <v>182</v>
      </c>
      <c r="K439" s="2">
        <v>2</v>
      </c>
      <c r="L439" s="111">
        <f>D$213</f>
        <v>2519</v>
      </c>
      <c r="M439" s="102"/>
      <c r="N439" s="27" t="s">
        <v>824</v>
      </c>
      <c r="O439" s="2" t="s">
        <v>200</v>
      </c>
      <c r="P439" s="2" t="s">
        <v>79</v>
      </c>
      <c r="Q439" s="2">
        <v>1</v>
      </c>
      <c r="R439" s="111">
        <f>D505</f>
        <v>4760</v>
      </c>
      <c r="S439" s="5"/>
      <c r="T439" s="27" t="s">
        <v>701</v>
      </c>
      <c r="U439" s="2" t="s">
        <v>122</v>
      </c>
      <c r="V439" s="2" t="s">
        <v>88</v>
      </c>
      <c r="W439" s="2">
        <v>2</v>
      </c>
      <c r="X439" s="111">
        <f>D$193</f>
        <v>3735</v>
      </c>
      <c r="Y439" s="104"/>
      <c r="Z439" s="27" t="s">
        <v>277</v>
      </c>
      <c r="AA439" s="2" t="s">
        <v>237</v>
      </c>
      <c r="AB439" s="2"/>
      <c r="AC439" s="2">
        <v>2</v>
      </c>
      <c r="AD439" s="111">
        <f t="shared" si="52"/>
        <v>1054</v>
      </c>
      <c r="AF439" s="27" t="s">
        <v>250</v>
      </c>
      <c r="AG439" s="2" t="s">
        <v>270</v>
      </c>
      <c r="AH439" s="2" t="s">
        <v>31</v>
      </c>
      <c r="AI439" s="2">
        <v>1</v>
      </c>
      <c r="AJ439" s="111">
        <f>D$44</f>
        <v>19184</v>
      </c>
      <c r="AL439" s="9"/>
      <c r="AM439" s="104"/>
      <c r="AN439" s="104"/>
      <c r="AO439" s="104"/>
      <c r="AP439" s="104"/>
    </row>
    <row r="440" spans="1:60" ht="20.25" customHeight="1" thickBot="1" x14ac:dyDescent="0.25">
      <c r="A440" s="143" t="s">
        <v>1386</v>
      </c>
      <c r="B440" s="147" t="s">
        <v>47</v>
      </c>
      <c r="C440" s="117" t="s">
        <v>57</v>
      </c>
      <c r="D440" s="144">
        <f t="shared" si="47"/>
        <v>39622</v>
      </c>
      <c r="E440" s="116">
        <f t="shared" si="46"/>
        <v>51508.6</v>
      </c>
      <c r="F440" s="96" t="s">
        <v>1387</v>
      </c>
      <c r="G440" s="96"/>
      <c r="H440" s="34" t="s">
        <v>206</v>
      </c>
      <c r="I440" s="119" t="s">
        <v>175</v>
      </c>
      <c r="J440" s="119" t="s">
        <v>183</v>
      </c>
      <c r="K440" s="119">
        <v>2</v>
      </c>
      <c r="L440" s="120">
        <f>D$214</f>
        <v>2741</v>
      </c>
      <c r="M440" s="102"/>
      <c r="N440" s="34" t="s">
        <v>824</v>
      </c>
      <c r="O440" s="119" t="s">
        <v>200</v>
      </c>
      <c r="P440" s="119" t="s">
        <v>79</v>
      </c>
      <c r="Q440" s="119">
        <v>1</v>
      </c>
      <c r="R440" s="120">
        <f>D505</f>
        <v>4760</v>
      </c>
      <c r="S440" s="5"/>
      <c r="T440" s="32" t="s">
        <v>702</v>
      </c>
      <c r="U440" s="117" t="s">
        <v>123</v>
      </c>
      <c r="V440" s="117" t="s">
        <v>89</v>
      </c>
      <c r="W440" s="117">
        <v>2</v>
      </c>
      <c r="X440" s="118">
        <f>D$194</f>
        <v>4044</v>
      </c>
      <c r="Y440" s="104"/>
      <c r="Z440" s="34" t="s">
        <v>277</v>
      </c>
      <c r="AA440" s="119" t="s">
        <v>237</v>
      </c>
      <c r="AB440" s="119"/>
      <c r="AC440" s="119">
        <v>2</v>
      </c>
      <c r="AD440" s="120">
        <f t="shared" si="52"/>
        <v>1054</v>
      </c>
      <c r="AF440" s="34" t="s">
        <v>250</v>
      </c>
      <c r="AG440" s="119" t="s">
        <v>270</v>
      </c>
      <c r="AH440" s="119" t="s">
        <v>31</v>
      </c>
      <c r="AI440" s="119">
        <v>1</v>
      </c>
      <c r="AJ440" s="120">
        <f>D$44</f>
        <v>19184</v>
      </c>
      <c r="AL440" s="9"/>
      <c r="AM440" s="104"/>
      <c r="AN440" s="104"/>
      <c r="AO440" s="104"/>
      <c r="AP440" s="104"/>
    </row>
    <row r="441" spans="1:60" ht="20.25" customHeight="1" x14ac:dyDescent="0.2">
      <c r="A441" s="132" t="s">
        <v>1388</v>
      </c>
      <c r="B441" s="136" t="s">
        <v>58</v>
      </c>
      <c r="C441" s="100" t="s">
        <v>59</v>
      </c>
      <c r="D441" s="145">
        <f t="shared" si="47"/>
        <v>25517</v>
      </c>
      <c r="E441" s="95">
        <f t="shared" si="46"/>
        <v>33172.1</v>
      </c>
      <c r="F441" s="96" t="s">
        <v>1389</v>
      </c>
      <c r="G441" s="96"/>
      <c r="H441" s="22" t="s">
        <v>202</v>
      </c>
      <c r="I441" s="100" t="s">
        <v>175</v>
      </c>
      <c r="J441" s="100" t="s">
        <v>179</v>
      </c>
      <c r="K441" s="100">
        <v>1</v>
      </c>
      <c r="L441" s="101">
        <f>D$210</f>
        <v>2086</v>
      </c>
      <c r="M441" s="102"/>
      <c r="N441" s="22" t="s">
        <v>815</v>
      </c>
      <c r="O441" s="100" t="s">
        <v>198</v>
      </c>
      <c r="P441" s="100" t="s">
        <v>77</v>
      </c>
      <c r="Q441" s="100">
        <v>1</v>
      </c>
      <c r="R441" s="101">
        <f>D502</f>
        <v>3054</v>
      </c>
      <c r="S441" s="5"/>
      <c r="T441" s="22" t="s">
        <v>752</v>
      </c>
      <c r="U441" s="146" t="s">
        <v>119</v>
      </c>
      <c r="V441" s="100" t="s">
        <v>85</v>
      </c>
      <c r="W441" s="100">
        <v>1</v>
      </c>
      <c r="X441" s="101">
        <f>D$190</f>
        <v>3115</v>
      </c>
      <c r="Y441" s="104"/>
      <c r="Z441" s="22" t="s">
        <v>277</v>
      </c>
      <c r="AA441" s="100" t="s">
        <v>237</v>
      </c>
      <c r="AB441" s="100"/>
      <c r="AC441" s="100">
        <v>1</v>
      </c>
      <c r="AD441" s="101">
        <f t="shared" si="52"/>
        <v>1054</v>
      </c>
      <c r="AF441" s="27" t="s">
        <v>251</v>
      </c>
      <c r="AG441" s="100" t="s">
        <v>270</v>
      </c>
      <c r="AH441" s="100" t="s">
        <v>32</v>
      </c>
      <c r="AI441" s="100">
        <v>1</v>
      </c>
      <c r="AJ441" s="101">
        <f>D$45</f>
        <v>16208</v>
      </c>
      <c r="AL441" s="9"/>
      <c r="AM441" s="104"/>
      <c r="AN441" s="104"/>
      <c r="AO441" s="104"/>
      <c r="AP441" s="104"/>
    </row>
    <row r="442" spans="1:60" ht="20.25" customHeight="1" x14ac:dyDescent="0.2">
      <c r="A442" s="128" t="s">
        <v>1390</v>
      </c>
      <c r="B442" s="140" t="s">
        <v>58</v>
      </c>
      <c r="C442" s="2" t="s">
        <v>60</v>
      </c>
      <c r="D442" s="51">
        <f t="shared" si="47"/>
        <v>26043</v>
      </c>
      <c r="E442" s="110">
        <f t="shared" si="46"/>
        <v>33855.9</v>
      </c>
      <c r="F442" s="96" t="s">
        <v>1391</v>
      </c>
      <c r="G442" s="96"/>
      <c r="H442" s="27" t="s">
        <v>203</v>
      </c>
      <c r="I442" s="2" t="s">
        <v>175</v>
      </c>
      <c r="J442" s="2" t="s">
        <v>180</v>
      </c>
      <c r="K442" s="2">
        <v>1</v>
      </c>
      <c r="L442" s="111">
        <f>D$211</f>
        <v>2302</v>
      </c>
      <c r="M442" s="102"/>
      <c r="N442" s="27" t="s">
        <v>815</v>
      </c>
      <c r="O442" s="2" t="s">
        <v>198</v>
      </c>
      <c r="P442" s="2" t="s">
        <v>77</v>
      </c>
      <c r="Q442" s="2">
        <v>1</v>
      </c>
      <c r="R442" s="111">
        <f>D502</f>
        <v>3054</v>
      </c>
      <c r="S442" s="5"/>
      <c r="T442" s="27" t="s">
        <v>739</v>
      </c>
      <c r="U442" s="2" t="s">
        <v>120</v>
      </c>
      <c r="V442" s="2" t="s">
        <v>86</v>
      </c>
      <c r="W442" s="2">
        <v>1</v>
      </c>
      <c r="X442" s="111">
        <f>D$191</f>
        <v>3425</v>
      </c>
      <c r="Y442" s="104"/>
      <c r="Z442" s="27" t="s">
        <v>277</v>
      </c>
      <c r="AA442" s="2" t="s">
        <v>237</v>
      </c>
      <c r="AB442" s="2"/>
      <c r="AC442" s="2">
        <v>1</v>
      </c>
      <c r="AD442" s="111">
        <f t="shared" si="52"/>
        <v>1054</v>
      </c>
      <c r="AF442" s="27" t="s">
        <v>251</v>
      </c>
      <c r="AG442" s="2" t="s">
        <v>270</v>
      </c>
      <c r="AH442" s="2" t="s">
        <v>32</v>
      </c>
      <c r="AI442" s="2">
        <v>1</v>
      </c>
      <c r="AJ442" s="111">
        <f>D$45</f>
        <v>16208</v>
      </c>
      <c r="AL442" s="9"/>
      <c r="AM442" s="104"/>
      <c r="AN442" s="104"/>
      <c r="AO442" s="104"/>
      <c r="AP442" s="104"/>
    </row>
    <row r="443" spans="1:60" ht="20.25" customHeight="1" x14ac:dyDescent="0.2">
      <c r="A443" s="128" t="s">
        <v>1392</v>
      </c>
      <c r="B443" s="140" t="s">
        <v>58</v>
      </c>
      <c r="C443" s="2" t="s">
        <v>61</v>
      </c>
      <c r="D443" s="51">
        <f t="shared" si="47"/>
        <v>26461</v>
      </c>
      <c r="E443" s="110">
        <f t="shared" ref="E443:E506" si="54">D443*$E$2</f>
        <v>34399.300000000003</v>
      </c>
      <c r="F443" s="96" t="s">
        <v>1393</v>
      </c>
      <c r="G443" s="96"/>
      <c r="H443" s="27" t="s">
        <v>204</v>
      </c>
      <c r="I443" s="2" t="s">
        <v>175</v>
      </c>
      <c r="J443" s="2" t="s">
        <v>181</v>
      </c>
      <c r="K443" s="2">
        <v>1</v>
      </c>
      <c r="L443" s="111">
        <f>D$212</f>
        <v>2410</v>
      </c>
      <c r="M443" s="102"/>
      <c r="N443" s="27" t="s">
        <v>815</v>
      </c>
      <c r="O443" s="2" t="s">
        <v>198</v>
      </c>
      <c r="P443" s="2" t="s">
        <v>77</v>
      </c>
      <c r="Q443" s="2">
        <v>1</v>
      </c>
      <c r="R443" s="111">
        <f>D502</f>
        <v>3054</v>
      </c>
      <c r="S443" s="5"/>
      <c r="T443" s="27" t="s">
        <v>753</v>
      </c>
      <c r="U443" s="2" t="s">
        <v>121</v>
      </c>
      <c r="V443" s="2" t="s">
        <v>87</v>
      </c>
      <c r="W443" s="2">
        <v>1</v>
      </c>
      <c r="X443" s="111">
        <f>D$192</f>
        <v>3735</v>
      </c>
      <c r="Y443" s="104"/>
      <c r="Z443" s="27" t="s">
        <v>277</v>
      </c>
      <c r="AA443" s="2" t="s">
        <v>237</v>
      </c>
      <c r="AB443" s="2"/>
      <c r="AC443" s="2">
        <v>1</v>
      </c>
      <c r="AD443" s="111">
        <f t="shared" si="52"/>
        <v>1054</v>
      </c>
      <c r="AF443" s="27" t="s">
        <v>251</v>
      </c>
      <c r="AG443" s="2" t="s">
        <v>270</v>
      </c>
      <c r="AH443" s="2" t="s">
        <v>32</v>
      </c>
      <c r="AI443" s="2">
        <v>1</v>
      </c>
      <c r="AJ443" s="111">
        <f>D$45</f>
        <v>16208</v>
      </c>
      <c r="AL443" s="9"/>
      <c r="AM443" s="104"/>
      <c r="AN443" s="104"/>
      <c r="AO443" s="104"/>
      <c r="AP443" s="104"/>
    </row>
    <row r="444" spans="1:60" ht="20.25" customHeight="1" x14ac:dyDescent="0.2">
      <c r="A444" s="128" t="s">
        <v>1394</v>
      </c>
      <c r="B444" s="140" t="s">
        <v>58</v>
      </c>
      <c r="C444" s="2" t="s">
        <v>62</v>
      </c>
      <c r="D444" s="51">
        <f t="shared" si="47"/>
        <v>26570</v>
      </c>
      <c r="E444" s="110">
        <f t="shared" si="54"/>
        <v>34541</v>
      </c>
      <c r="F444" s="96" t="s">
        <v>1395</v>
      </c>
      <c r="G444" s="96"/>
      <c r="H444" s="27" t="s">
        <v>205</v>
      </c>
      <c r="I444" s="2" t="s">
        <v>175</v>
      </c>
      <c r="J444" s="2" t="s">
        <v>182</v>
      </c>
      <c r="K444" s="2">
        <v>1</v>
      </c>
      <c r="L444" s="111">
        <f>D$213</f>
        <v>2519</v>
      </c>
      <c r="M444" s="102"/>
      <c r="N444" s="27" t="s">
        <v>815</v>
      </c>
      <c r="O444" s="2" t="s">
        <v>198</v>
      </c>
      <c r="P444" s="2" t="s">
        <v>77</v>
      </c>
      <c r="Q444" s="2">
        <v>1</v>
      </c>
      <c r="R444" s="111">
        <f>D502</f>
        <v>3054</v>
      </c>
      <c r="S444" s="5"/>
      <c r="T444" s="27" t="s">
        <v>701</v>
      </c>
      <c r="U444" s="2" t="s">
        <v>122</v>
      </c>
      <c r="V444" s="2" t="s">
        <v>88</v>
      </c>
      <c r="W444" s="2">
        <v>1</v>
      </c>
      <c r="X444" s="111">
        <f>D$193</f>
        <v>3735</v>
      </c>
      <c r="Y444" s="104"/>
      <c r="Z444" s="27" t="s">
        <v>277</v>
      </c>
      <c r="AA444" s="2" t="s">
        <v>237</v>
      </c>
      <c r="AB444" s="2"/>
      <c r="AC444" s="2">
        <v>1</v>
      </c>
      <c r="AD444" s="111">
        <f t="shared" si="52"/>
        <v>1054</v>
      </c>
      <c r="AF444" s="27" t="s">
        <v>251</v>
      </c>
      <c r="AG444" s="2" t="s">
        <v>270</v>
      </c>
      <c r="AH444" s="2" t="s">
        <v>32</v>
      </c>
      <c r="AI444" s="2">
        <v>1</v>
      </c>
      <c r="AJ444" s="111">
        <f>D$45</f>
        <v>16208</v>
      </c>
      <c r="AL444" s="9"/>
      <c r="AM444" s="104"/>
      <c r="AN444" s="104"/>
      <c r="AO444" s="104"/>
      <c r="AP444" s="104"/>
    </row>
    <row r="445" spans="1:60" ht="20.25" customHeight="1" thickBot="1" x14ac:dyDescent="0.25">
      <c r="A445" s="143" t="s">
        <v>1396</v>
      </c>
      <c r="B445" s="141" t="s">
        <v>58</v>
      </c>
      <c r="C445" s="117" t="s">
        <v>63</v>
      </c>
      <c r="D445" s="144">
        <f t="shared" si="47"/>
        <v>27101</v>
      </c>
      <c r="E445" s="116">
        <f t="shared" si="54"/>
        <v>35231.300000000003</v>
      </c>
      <c r="F445" s="96" t="s">
        <v>1397</v>
      </c>
      <c r="G445" s="96"/>
      <c r="H445" s="32" t="s">
        <v>206</v>
      </c>
      <c r="I445" s="117" t="s">
        <v>175</v>
      </c>
      <c r="J445" s="117" t="s">
        <v>183</v>
      </c>
      <c r="K445" s="117">
        <v>1</v>
      </c>
      <c r="L445" s="118">
        <f>D$214</f>
        <v>2741</v>
      </c>
      <c r="M445" s="102"/>
      <c r="N445" s="32" t="s">
        <v>815</v>
      </c>
      <c r="O445" s="117" t="s">
        <v>198</v>
      </c>
      <c r="P445" s="117" t="s">
        <v>77</v>
      </c>
      <c r="Q445" s="117">
        <v>1</v>
      </c>
      <c r="R445" s="118">
        <f>D502</f>
        <v>3054</v>
      </c>
      <c r="S445" s="5"/>
      <c r="T445" s="32" t="s">
        <v>702</v>
      </c>
      <c r="U445" s="117" t="s">
        <v>123</v>
      </c>
      <c r="V445" s="117" t="s">
        <v>89</v>
      </c>
      <c r="W445" s="117">
        <v>1</v>
      </c>
      <c r="X445" s="118">
        <f>D$194</f>
        <v>4044</v>
      </c>
      <c r="Y445" s="104"/>
      <c r="Z445" s="32" t="s">
        <v>277</v>
      </c>
      <c r="AA445" s="117" t="s">
        <v>237</v>
      </c>
      <c r="AB445" s="117"/>
      <c r="AC445" s="117">
        <v>1</v>
      </c>
      <c r="AD445" s="118">
        <f t="shared" si="52"/>
        <v>1054</v>
      </c>
      <c r="AF445" s="32" t="s">
        <v>251</v>
      </c>
      <c r="AG445" s="117" t="s">
        <v>270</v>
      </c>
      <c r="AH445" s="117" t="s">
        <v>32</v>
      </c>
      <c r="AI445" s="119">
        <v>1</v>
      </c>
      <c r="AJ445" s="118">
        <f>D$45</f>
        <v>16208</v>
      </c>
      <c r="AL445" s="9"/>
      <c r="AM445" s="104"/>
      <c r="AN445" s="104"/>
      <c r="AO445" s="104"/>
      <c r="AP445" s="104"/>
    </row>
    <row r="446" spans="1:60" ht="20.25" customHeight="1" thickBot="1" x14ac:dyDescent="0.25">
      <c r="A446" s="132" t="s">
        <v>1398</v>
      </c>
      <c r="B446" s="136" t="s">
        <v>47</v>
      </c>
      <c r="C446" s="100" t="s">
        <v>64</v>
      </c>
      <c r="D446" s="145">
        <f>L446*K446+R446*Q446+X446*W446+AD446*AC446+AI446*AJ446+AO446*AP446+AU446*AV446+BA446*BB446+BG446*BH446</f>
        <v>49193</v>
      </c>
      <c r="E446" s="95">
        <f t="shared" si="54"/>
        <v>63950.9</v>
      </c>
      <c r="F446" s="96" t="s">
        <v>1399</v>
      </c>
      <c r="G446" s="96"/>
      <c r="H446" s="22" t="s">
        <v>202</v>
      </c>
      <c r="I446" s="100" t="s">
        <v>175</v>
      </c>
      <c r="J446" s="100" t="s">
        <v>179</v>
      </c>
      <c r="K446" s="100">
        <v>2</v>
      </c>
      <c r="L446" s="101">
        <f>D$210</f>
        <v>2086</v>
      </c>
      <c r="M446" s="102"/>
      <c r="N446" s="38" t="s">
        <v>824</v>
      </c>
      <c r="O446" s="124" t="s">
        <v>200</v>
      </c>
      <c r="P446" s="124" t="s">
        <v>79</v>
      </c>
      <c r="Q446" s="124">
        <v>1</v>
      </c>
      <c r="R446" s="125">
        <f>D505</f>
        <v>4760</v>
      </c>
      <c r="S446" s="5"/>
      <c r="T446" s="22" t="s">
        <v>752</v>
      </c>
      <c r="U446" s="146" t="s">
        <v>119</v>
      </c>
      <c r="V446" s="100" t="s">
        <v>85</v>
      </c>
      <c r="W446" s="100">
        <v>2</v>
      </c>
      <c r="X446" s="101">
        <f>D$190</f>
        <v>3115</v>
      </c>
      <c r="Y446" s="104"/>
      <c r="Z446" s="22" t="s">
        <v>277</v>
      </c>
      <c r="AA446" s="100" t="s">
        <v>237</v>
      </c>
      <c r="AB446" s="100"/>
      <c r="AC446" s="100">
        <v>2</v>
      </c>
      <c r="AD446" s="101">
        <f t="shared" si="52"/>
        <v>1054</v>
      </c>
      <c r="AF446" s="38" t="str">
        <f>A530</f>
        <v>Б.ШК-4 Т 1/5</v>
      </c>
      <c r="AG446" s="38" t="str">
        <f>B530</f>
        <v>Топ, Дно, Горизонт</v>
      </c>
      <c r="AH446" s="38" t="str">
        <f>C530</f>
        <v xml:space="preserve">2332*410*1098 </v>
      </c>
      <c r="AI446" s="51">
        <v>1</v>
      </c>
      <c r="AJ446" s="53">
        <f>D530</f>
        <v>9765</v>
      </c>
      <c r="AL446" s="51" t="str">
        <f>A531</f>
        <v>Б.ШК-4 Т 2/5</v>
      </c>
      <c r="AM446" s="51" t="str">
        <f>B531</f>
        <v>Каркас</v>
      </c>
      <c r="AN446" s="51" t="str">
        <f>C531</f>
        <v xml:space="preserve">2332*410*1098 </v>
      </c>
      <c r="AO446" s="51">
        <v>1</v>
      </c>
      <c r="AP446" s="51">
        <f>D531</f>
        <v>5876</v>
      </c>
      <c r="AR446" s="51" t="str">
        <f>A532</f>
        <v>Б.ШК-4 Т 3/5</v>
      </c>
      <c r="AS446" s="51" t="str">
        <f>B532</f>
        <v>Задняя стенка</v>
      </c>
      <c r="AT446" s="51" t="str">
        <f>C532</f>
        <v xml:space="preserve">2332*410*1098 </v>
      </c>
      <c r="AU446" s="51">
        <v>1</v>
      </c>
      <c r="AV446" s="51">
        <f>D532</f>
        <v>2876</v>
      </c>
      <c r="AX446" s="51" t="str">
        <f>A533</f>
        <v>Б.ШК-4 Т 4/5</v>
      </c>
      <c r="AY446" s="51" t="str">
        <f>B533</f>
        <v>Двери</v>
      </c>
      <c r="AZ446" s="51" t="str">
        <f>C533</f>
        <v xml:space="preserve">2332*410*1098 </v>
      </c>
      <c r="BA446" s="51">
        <v>1</v>
      </c>
      <c r="BB446" s="51">
        <f>D533</f>
        <v>3290</v>
      </c>
      <c r="BD446" s="51" t="str">
        <f>A534</f>
        <v>Б.ШК-4 Т 5/5</v>
      </c>
      <c r="BE446" s="51" t="str">
        <f>B534</f>
        <v>Фурнитура</v>
      </c>
      <c r="BF446" s="51" t="str">
        <f>C534</f>
        <v xml:space="preserve">2332*410*1098 </v>
      </c>
      <c r="BG446" s="51">
        <v>1</v>
      </c>
      <c r="BH446" s="51">
        <f>D534</f>
        <v>10116</v>
      </c>
    </row>
    <row r="447" spans="1:60" ht="20.25" customHeight="1" thickBot="1" x14ac:dyDescent="0.25">
      <c r="A447" s="128" t="s">
        <v>1400</v>
      </c>
      <c r="B447" s="140" t="s">
        <v>47</v>
      </c>
      <c r="C447" s="2" t="s">
        <v>65</v>
      </c>
      <c r="D447" s="145">
        <f>L447*K447+R447*Q447+X447*W447+AD447*AC447+AI447*AJ447+AO447*AP447+AU447*AV447+BA447*BB447+BG447*BH447</f>
        <v>50245</v>
      </c>
      <c r="E447" s="110">
        <f t="shared" si="54"/>
        <v>65318.5</v>
      </c>
      <c r="F447" s="96" t="s">
        <v>1401</v>
      </c>
      <c r="G447" s="96"/>
      <c r="H447" s="27" t="s">
        <v>203</v>
      </c>
      <c r="I447" s="2" t="s">
        <v>175</v>
      </c>
      <c r="J447" s="2" t="s">
        <v>180</v>
      </c>
      <c r="K447" s="2">
        <v>2</v>
      </c>
      <c r="L447" s="111">
        <f>D$211</f>
        <v>2302</v>
      </c>
      <c r="M447" s="102"/>
      <c r="N447" s="27" t="s">
        <v>824</v>
      </c>
      <c r="O447" s="2" t="s">
        <v>200</v>
      </c>
      <c r="P447" s="2" t="s">
        <v>79</v>
      </c>
      <c r="Q447" s="2">
        <v>1</v>
      </c>
      <c r="R447" s="111">
        <f>D505</f>
        <v>4760</v>
      </c>
      <c r="S447" s="5"/>
      <c r="T447" s="27" t="s">
        <v>739</v>
      </c>
      <c r="U447" s="2" t="s">
        <v>120</v>
      </c>
      <c r="V447" s="2" t="s">
        <v>86</v>
      </c>
      <c r="W447" s="2">
        <v>2</v>
      </c>
      <c r="X447" s="111">
        <f>D$191</f>
        <v>3425</v>
      </c>
      <c r="Y447" s="104"/>
      <c r="Z447" s="27" t="s">
        <v>277</v>
      </c>
      <c r="AA447" s="2" t="s">
        <v>237</v>
      </c>
      <c r="AB447" s="2"/>
      <c r="AC447" s="2">
        <v>2</v>
      </c>
      <c r="AD447" s="111">
        <f t="shared" si="52"/>
        <v>1054</v>
      </c>
      <c r="AF447" s="27" t="str">
        <f>A530</f>
        <v>Б.ШК-4 Т 1/5</v>
      </c>
      <c r="AG447" s="27" t="str">
        <f>B530</f>
        <v>Топ, Дно, Горизонт</v>
      </c>
      <c r="AH447" s="27" t="str">
        <f>C530</f>
        <v xml:space="preserve">2332*410*1098 </v>
      </c>
      <c r="AI447" s="51">
        <v>1</v>
      </c>
      <c r="AJ447" s="55">
        <f>D530</f>
        <v>9765</v>
      </c>
      <c r="AL447" s="51" t="str">
        <f>A531</f>
        <v>Б.ШК-4 Т 2/5</v>
      </c>
      <c r="AM447" s="51" t="str">
        <f>B531</f>
        <v>Каркас</v>
      </c>
      <c r="AN447" s="51" t="str">
        <f>C531</f>
        <v xml:space="preserve">2332*410*1098 </v>
      </c>
      <c r="AO447" s="51">
        <v>1</v>
      </c>
      <c r="AP447" s="51">
        <f>D531</f>
        <v>5876</v>
      </c>
      <c r="AR447" s="51" t="str">
        <f>A532</f>
        <v>Б.ШК-4 Т 3/5</v>
      </c>
      <c r="AS447" s="51" t="str">
        <f>B532</f>
        <v>Задняя стенка</v>
      </c>
      <c r="AT447" s="51" t="str">
        <f>C532</f>
        <v xml:space="preserve">2332*410*1098 </v>
      </c>
      <c r="AU447" s="51">
        <v>1</v>
      </c>
      <c r="AV447" s="51">
        <f>D532</f>
        <v>2876</v>
      </c>
      <c r="AX447" s="51" t="str">
        <f>A533</f>
        <v>Б.ШК-4 Т 4/5</v>
      </c>
      <c r="AY447" s="51" t="str">
        <f>B533</f>
        <v>Двери</v>
      </c>
      <c r="AZ447" s="51" t="str">
        <f>C533</f>
        <v xml:space="preserve">2332*410*1098 </v>
      </c>
      <c r="BA447" s="51">
        <v>1</v>
      </c>
      <c r="BB447" s="51">
        <f>D533</f>
        <v>3290</v>
      </c>
      <c r="BD447" s="51" t="str">
        <f>A534</f>
        <v>Б.ШК-4 Т 5/5</v>
      </c>
      <c r="BE447" s="51" t="str">
        <f>B534</f>
        <v>Фурнитура</v>
      </c>
      <c r="BF447" s="51" t="str">
        <f>C534</f>
        <v xml:space="preserve">2332*410*1098 </v>
      </c>
      <c r="BG447" s="51">
        <v>1</v>
      </c>
      <c r="BH447" s="51">
        <f>D534</f>
        <v>10116</v>
      </c>
    </row>
    <row r="448" spans="1:60" ht="20.25" customHeight="1" thickBot="1" x14ac:dyDescent="0.25">
      <c r="A448" s="128" t="s">
        <v>1402</v>
      </c>
      <c r="B448" s="140" t="s">
        <v>47</v>
      </c>
      <c r="C448" s="2" t="s">
        <v>66</v>
      </c>
      <c r="D448" s="145">
        <f>L448*K448+R448*Q448+X448*W448+AD448*AC448+AI448*AJ448+AO448*AP448+AU448*AV448+BA448*BB448+BG448*BH448</f>
        <v>51081</v>
      </c>
      <c r="E448" s="110">
        <f t="shared" si="54"/>
        <v>66405.3</v>
      </c>
      <c r="F448" s="96" t="s">
        <v>1403</v>
      </c>
      <c r="G448" s="96"/>
      <c r="H448" s="27" t="s">
        <v>204</v>
      </c>
      <c r="I448" s="2" t="s">
        <v>175</v>
      </c>
      <c r="J448" s="2" t="s">
        <v>181</v>
      </c>
      <c r="K448" s="2">
        <v>2</v>
      </c>
      <c r="L448" s="111">
        <f>D$212</f>
        <v>2410</v>
      </c>
      <c r="M448" s="102"/>
      <c r="N448" s="27" t="s">
        <v>824</v>
      </c>
      <c r="O448" s="2" t="s">
        <v>200</v>
      </c>
      <c r="P448" s="2" t="s">
        <v>79</v>
      </c>
      <c r="Q448" s="2">
        <v>1</v>
      </c>
      <c r="R448" s="111">
        <f>D505</f>
        <v>4760</v>
      </c>
      <c r="S448" s="5"/>
      <c r="T448" s="27" t="s">
        <v>753</v>
      </c>
      <c r="U448" s="2" t="s">
        <v>121</v>
      </c>
      <c r="V448" s="2" t="s">
        <v>87</v>
      </c>
      <c r="W448" s="2">
        <v>2</v>
      </c>
      <c r="X448" s="111">
        <f>D$192</f>
        <v>3735</v>
      </c>
      <c r="Y448" s="104"/>
      <c r="Z448" s="27" t="s">
        <v>277</v>
      </c>
      <c r="AA448" s="2" t="s">
        <v>237</v>
      </c>
      <c r="AB448" s="2"/>
      <c r="AC448" s="2">
        <v>2</v>
      </c>
      <c r="AD448" s="111">
        <f t="shared" si="52"/>
        <v>1054</v>
      </c>
      <c r="AF448" s="27" t="str">
        <f>A530</f>
        <v>Б.ШК-4 Т 1/5</v>
      </c>
      <c r="AG448" s="27" t="str">
        <f>B530</f>
        <v>Топ, Дно, Горизонт</v>
      </c>
      <c r="AH448" s="27" t="str">
        <f>C530</f>
        <v xml:space="preserve">2332*410*1098 </v>
      </c>
      <c r="AI448" s="51">
        <v>1</v>
      </c>
      <c r="AJ448" s="55">
        <f>D530</f>
        <v>9765</v>
      </c>
      <c r="AL448" s="51" t="str">
        <f>A531</f>
        <v>Б.ШК-4 Т 2/5</v>
      </c>
      <c r="AM448" s="51" t="str">
        <f>B531</f>
        <v>Каркас</v>
      </c>
      <c r="AN448" s="51" t="str">
        <f>C531</f>
        <v xml:space="preserve">2332*410*1098 </v>
      </c>
      <c r="AO448" s="51">
        <v>1</v>
      </c>
      <c r="AP448" s="51">
        <f>D531</f>
        <v>5876</v>
      </c>
      <c r="AR448" s="51" t="str">
        <f>A532</f>
        <v>Б.ШК-4 Т 3/5</v>
      </c>
      <c r="AS448" s="51" t="str">
        <f>B532</f>
        <v>Задняя стенка</v>
      </c>
      <c r="AT448" s="51" t="str">
        <f>C532</f>
        <v xml:space="preserve">2332*410*1098 </v>
      </c>
      <c r="AU448" s="51">
        <v>1</v>
      </c>
      <c r="AV448" s="51">
        <f>D532</f>
        <v>2876</v>
      </c>
      <c r="AX448" s="51" t="str">
        <f>A533</f>
        <v>Б.ШК-4 Т 4/5</v>
      </c>
      <c r="AY448" s="51" t="str">
        <f>B533</f>
        <v>Двери</v>
      </c>
      <c r="AZ448" s="51" t="str">
        <f>C533</f>
        <v xml:space="preserve">2332*410*1098 </v>
      </c>
      <c r="BA448" s="51">
        <v>1</v>
      </c>
      <c r="BB448" s="51">
        <f>D533</f>
        <v>3290</v>
      </c>
      <c r="BD448" s="51" t="str">
        <f>A534</f>
        <v>Б.ШК-4 Т 5/5</v>
      </c>
      <c r="BE448" s="51" t="str">
        <f>B534</f>
        <v>Фурнитура</v>
      </c>
      <c r="BF448" s="51" t="str">
        <f>C534</f>
        <v xml:space="preserve">2332*410*1098 </v>
      </c>
      <c r="BG448" s="51">
        <v>1</v>
      </c>
      <c r="BH448" s="51">
        <f>D534</f>
        <v>10116</v>
      </c>
    </row>
    <row r="449" spans="1:60" ht="20.25" customHeight="1" thickBot="1" x14ac:dyDescent="0.25">
      <c r="A449" s="128" t="s">
        <v>1404</v>
      </c>
      <c r="B449" s="140" t="s">
        <v>47</v>
      </c>
      <c r="C449" s="2" t="s">
        <v>67</v>
      </c>
      <c r="D449" s="145">
        <f>L449*K449+R449*Q449+X449*W449+AD449*AC449+AI449*AJ449+AO449*AP449+AU449*AV449+BA449*BB449+BG449*BH449</f>
        <v>51299</v>
      </c>
      <c r="E449" s="110">
        <f t="shared" si="54"/>
        <v>66688.7</v>
      </c>
      <c r="F449" s="96" t="s">
        <v>1405</v>
      </c>
      <c r="G449" s="96"/>
      <c r="H449" s="27" t="s">
        <v>205</v>
      </c>
      <c r="I449" s="2" t="s">
        <v>175</v>
      </c>
      <c r="J449" s="2" t="s">
        <v>182</v>
      </c>
      <c r="K449" s="2">
        <v>2</v>
      </c>
      <c r="L449" s="111">
        <f>D$213</f>
        <v>2519</v>
      </c>
      <c r="M449" s="102"/>
      <c r="N449" s="27" t="s">
        <v>824</v>
      </c>
      <c r="O449" s="2" t="s">
        <v>200</v>
      </c>
      <c r="P449" s="2" t="s">
        <v>79</v>
      </c>
      <c r="Q449" s="2">
        <v>1</v>
      </c>
      <c r="R449" s="111">
        <f>D505</f>
        <v>4760</v>
      </c>
      <c r="S449" s="5"/>
      <c r="T449" s="27" t="s">
        <v>701</v>
      </c>
      <c r="U449" s="2" t="s">
        <v>122</v>
      </c>
      <c r="V449" s="2" t="s">
        <v>88</v>
      </c>
      <c r="W449" s="2">
        <v>2</v>
      </c>
      <c r="X449" s="111">
        <f>D$193</f>
        <v>3735</v>
      </c>
      <c r="Y449" s="104"/>
      <c r="Z449" s="27" t="s">
        <v>277</v>
      </c>
      <c r="AA449" s="2" t="s">
        <v>237</v>
      </c>
      <c r="AB449" s="2"/>
      <c r="AC449" s="2">
        <v>2</v>
      </c>
      <c r="AD449" s="111">
        <f t="shared" si="52"/>
        <v>1054</v>
      </c>
      <c r="AF449" s="27" t="str">
        <f>A530</f>
        <v>Б.ШК-4 Т 1/5</v>
      </c>
      <c r="AG449" s="27" t="str">
        <f>B530</f>
        <v>Топ, Дно, Горизонт</v>
      </c>
      <c r="AH449" s="27" t="str">
        <f>C530</f>
        <v xml:space="preserve">2332*410*1098 </v>
      </c>
      <c r="AI449" s="51">
        <v>1</v>
      </c>
      <c r="AJ449" s="55">
        <f>D530</f>
        <v>9765</v>
      </c>
      <c r="AL449" s="51" t="str">
        <f>A531</f>
        <v>Б.ШК-4 Т 2/5</v>
      </c>
      <c r="AM449" s="51" t="str">
        <f>B531</f>
        <v>Каркас</v>
      </c>
      <c r="AN449" s="51" t="str">
        <f>C531</f>
        <v xml:space="preserve">2332*410*1098 </v>
      </c>
      <c r="AO449" s="51">
        <v>1</v>
      </c>
      <c r="AP449" s="51">
        <f>D531</f>
        <v>5876</v>
      </c>
      <c r="AR449" s="51" t="str">
        <f>A532</f>
        <v>Б.ШК-4 Т 3/5</v>
      </c>
      <c r="AS449" s="51" t="str">
        <f>B532</f>
        <v>Задняя стенка</v>
      </c>
      <c r="AT449" s="51" t="str">
        <f>C532</f>
        <v xml:space="preserve">2332*410*1098 </v>
      </c>
      <c r="AU449" s="51">
        <v>1</v>
      </c>
      <c r="AV449" s="51">
        <f>D532</f>
        <v>2876</v>
      </c>
      <c r="AX449" s="51" t="str">
        <f>A533</f>
        <v>Б.ШК-4 Т 4/5</v>
      </c>
      <c r="AY449" s="51" t="str">
        <f>B533</f>
        <v>Двери</v>
      </c>
      <c r="AZ449" s="51" t="str">
        <f>C533</f>
        <v xml:space="preserve">2332*410*1098 </v>
      </c>
      <c r="BA449" s="51">
        <v>1</v>
      </c>
      <c r="BB449" s="51">
        <f>D533</f>
        <v>3290</v>
      </c>
      <c r="BD449" s="51" t="str">
        <f>A534</f>
        <v>Б.ШК-4 Т 5/5</v>
      </c>
      <c r="BE449" s="51" t="str">
        <f>B534</f>
        <v>Фурнитура</v>
      </c>
      <c r="BF449" s="51" t="str">
        <f>C534</f>
        <v xml:space="preserve">2332*410*1098 </v>
      </c>
      <c r="BG449" s="51">
        <v>1</v>
      </c>
      <c r="BH449" s="51">
        <f>D534</f>
        <v>10116</v>
      </c>
    </row>
    <row r="450" spans="1:60" ht="20.25" customHeight="1" thickBot="1" x14ac:dyDescent="0.25">
      <c r="A450" s="143" t="s">
        <v>1406</v>
      </c>
      <c r="B450" s="141" t="s">
        <v>47</v>
      </c>
      <c r="C450" s="117" t="s">
        <v>68</v>
      </c>
      <c r="D450" s="145">
        <f>L450*K450+R450*Q450+X450*W450+AD450*AC450+AI450*AJ450+AO450*AP450+AU450*AV450+BA450*BB450+BG450*BH450</f>
        <v>52361</v>
      </c>
      <c r="E450" s="116">
        <f t="shared" si="54"/>
        <v>68069.3</v>
      </c>
      <c r="F450" s="96" t="s">
        <v>1407</v>
      </c>
      <c r="G450" s="96"/>
      <c r="H450" s="34" t="s">
        <v>206</v>
      </c>
      <c r="I450" s="119" t="s">
        <v>175</v>
      </c>
      <c r="J450" s="119" t="s">
        <v>183</v>
      </c>
      <c r="K450" s="119">
        <v>2</v>
      </c>
      <c r="L450" s="120">
        <f>D$214</f>
        <v>2741</v>
      </c>
      <c r="M450" s="102"/>
      <c r="N450" s="34" t="s">
        <v>824</v>
      </c>
      <c r="O450" s="119" t="s">
        <v>200</v>
      </c>
      <c r="P450" s="119" t="s">
        <v>79</v>
      </c>
      <c r="Q450" s="119">
        <v>1</v>
      </c>
      <c r="R450" s="120">
        <f>D505</f>
        <v>4760</v>
      </c>
      <c r="S450" s="5"/>
      <c r="T450" s="32" t="s">
        <v>702</v>
      </c>
      <c r="U450" s="119" t="s">
        <v>123</v>
      </c>
      <c r="V450" s="119" t="s">
        <v>89</v>
      </c>
      <c r="W450" s="119">
        <v>2</v>
      </c>
      <c r="X450" s="120">
        <f>D$194</f>
        <v>4044</v>
      </c>
      <c r="Y450" s="104"/>
      <c r="Z450" s="34" t="s">
        <v>277</v>
      </c>
      <c r="AA450" s="119" t="s">
        <v>237</v>
      </c>
      <c r="AB450" s="119"/>
      <c r="AC450" s="119">
        <v>2</v>
      </c>
      <c r="AD450" s="120">
        <f t="shared" si="52"/>
        <v>1054</v>
      </c>
      <c r="AF450" s="34" t="str">
        <f>A530</f>
        <v>Б.ШК-4 Т 1/5</v>
      </c>
      <c r="AG450" s="34" t="str">
        <f>B530</f>
        <v>Топ, Дно, Горизонт</v>
      </c>
      <c r="AH450" s="34" t="str">
        <f>C530</f>
        <v xml:space="preserve">2332*410*1098 </v>
      </c>
      <c r="AI450" s="51">
        <v>1</v>
      </c>
      <c r="AJ450" s="56">
        <f>D530</f>
        <v>9765</v>
      </c>
      <c r="AL450" s="51" t="str">
        <f>A531</f>
        <v>Б.ШК-4 Т 2/5</v>
      </c>
      <c r="AM450" s="51" t="str">
        <f>B531</f>
        <v>Каркас</v>
      </c>
      <c r="AN450" s="51" t="str">
        <f>C531</f>
        <v xml:space="preserve">2332*410*1098 </v>
      </c>
      <c r="AO450" s="51">
        <v>1</v>
      </c>
      <c r="AP450" s="51">
        <f>D531</f>
        <v>5876</v>
      </c>
      <c r="AR450" s="51" t="str">
        <f>A532</f>
        <v>Б.ШК-4 Т 3/5</v>
      </c>
      <c r="AS450" s="51" t="str">
        <f>B532</f>
        <v>Задняя стенка</v>
      </c>
      <c r="AT450" s="51" t="str">
        <f>C532</f>
        <v xml:space="preserve">2332*410*1098 </v>
      </c>
      <c r="AU450" s="51">
        <v>1</v>
      </c>
      <c r="AV450" s="51">
        <f>D532</f>
        <v>2876</v>
      </c>
      <c r="AX450" s="51" t="str">
        <f>A533</f>
        <v>Б.ШК-4 Т 4/5</v>
      </c>
      <c r="AY450" s="51" t="str">
        <f>B533</f>
        <v>Двери</v>
      </c>
      <c r="AZ450" s="51" t="str">
        <f>C533</f>
        <v xml:space="preserve">2332*410*1098 </v>
      </c>
      <c r="BA450" s="51">
        <v>1</v>
      </c>
      <c r="BB450" s="51">
        <f>D533</f>
        <v>3290</v>
      </c>
      <c r="BD450" s="51" t="str">
        <f>A534</f>
        <v>Б.ШК-4 Т 5/5</v>
      </c>
      <c r="BE450" s="51" t="str">
        <f>B534</f>
        <v>Фурнитура</v>
      </c>
      <c r="BF450" s="51" t="str">
        <f>C534</f>
        <v xml:space="preserve">2332*410*1098 </v>
      </c>
      <c r="BG450" s="51">
        <v>1</v>
      </c>
      <c r="BH450" s="51">
        <f>D534</f>
        <v>10116</v>
      </c>
    </row>
    <row r="451" spans="1:60" ht="20.25" customHeight="1" thickBot="1" x14ac:dyDescent="0.25">
      <c r="A451" s="132" t="s">
        <v>1196</v>
      </c>
      <c r="B451" s="136" t="s">
        <v>69</v>
      </c>
      <c r="C451" s="100" t="s">
        <v>71</v>
      </c>
      <c r="D451" s="145">
        <f>L451*K451+R451*Q451+X451*W451+AD451*AC451+AJ451*AI451</f>
        <v>26012</v>
      </c>
      <c r="E451" s="95">
        <f t="shared" si="54"/>
        <v>33815.599999999999</v>
      </c>
      <c r="F451" s="96" t="s">
        <v>1197</v>
      </c>
      <c r="G451" s="96"/>
      <c r="H451" s="148" t="s">
        <v>202</v>
      </c>
      <c r="I451" s="149" t="s">
        <v>175</v>
      </c>
      <c r="J451" s="100" t="s">
        <v>179</v>
      </c>
      <c r="K451" s="100">
        <v>1</v>
      </c>
      <c r="L451" s="101">
        <f>D$210</f>
        <v>2086</v>
      </c>
      <c r="M451" s="102"/>
      <c r="N451" s="22" t="s">
        <v>815</v>
      </c>
      <c r="O451" s="100" t="s">
        <v>198</v>
      </c>
      <c r="P451" s="100" t="s">
        <v>77</v>
      </c>
      <c r="Q451" s="100">
        <v>1</v>
      </c>
      <c r="R451" s="101">
        <f>D502</f>
        <v>3054</v>
      </c>
      <c r="S451" s="5"/>
      <c r="T451" s="22" t="s">
        <v>864</v>
      </c>
      <c r="U451" s="100" t="s">
        <v>83</v>
      </c>
      <c r="V451" s="100" t="s">
        <v>77</v>
      </c>
      <c r="W451" s="100">
        <v>1</v>
      </c>
      <c r="X451" s="101">
        <f>D520</f>
        <v>3273</v>
      </c>
      <c r="Y451" s="104"/>
      <c r="Z451" s="22" t="s">
        <v>752</v>
      </c>
      <c r="AA451" s="146" t="s">
        <v>119</v>
      </c>
      <c r="AB451" s="100" t="s">
        <v>85</v>
      </c>
      <c r="AC451" s="100">
        <v>1</v>
      </c>
      <c r="AD451" s="101">
        <f>D$190</f>
        <v>3115</v>
      </c>
      <c r="AF451" s="22" t="s">
        <v>248</v>
      </c>
      <c r="AG451" s="100" t="s">
        <v>34</v>
      </c>
      <c r="AH451" s="100" t="s">
        <v>35</v>
      </c>
      <c r="AI451" s="124">
        <v>1</v>
      </c>
      <c r="AJ451" s="101">
        <f t="shared" ref="AJ451:AJ460" si="55">D$42</f>
        <v>14484</v>
      </c>
      <c r="AL451" s="9"/>
      <c r="AM451" s="104"/>
      <c r="AN451" s="104"/>
      <c r="AO451" s="104"/>
      <c r="AP451" s="104"/>
    </row>
    <row r="452" spans="1:60" ht="20.25" customHeight="1" x14ac:dyDescent="0.2">
      <c r="A452" s="132" t="s">
        <v>1198</v>
      </c>
      <c r="B452" s="137" t="s">
        <v>70</v>
      </c>
      <c r="C452" s="2" t="s">
        <v>71</v>
      </c>
      <c r="D452" s="51">
        <f>L452*K452+R452*Q452+X452*W452+AD452*AC452+AJ452*AI452+AP451*AO451</f>
        <v>26012</v>
      </c>
      <c r="E452" s="110">
        <f t="shared" si="54"/>
        <v>33815.599999999999</v>
      </c>
      <c r="F452" s="96" t="s">
        <v>1199</v>
      </c>
      <c r="G452" s="96"/>
      <c r="H452" s="150" t="s">
        <v>202</v>
      </c>
      <c r="I452" s="151" t="s">
        <v>175</v>
      </c>
      <c r="J452" s="2" t="s">
        <v>179</v>
      </c>
      <c r="K452" s="2">
        <v>1</v>
      </c>
      <c r="L452" s="111">
        <f>D$210</f>
        <v>2086</v>
      </c>
      <c r="M452" s="102"/>
      <c r="N452" s="27" t="s">
        <v>815</v>
      </c>
      <c r="O452" s="2" t="s">
        <v>198</v>
      </c>
      <c r="P452" s="2" t="s">
        <v>77</v>
      </c>
      <c r="Q452" s="2">
        <v>1</v>
      </c>
      <c r="R452" s="111">
        <f>D502</f>
        <v>3054</v>
      </c>
      <c r="S452" s="5"/>
      <c r="T452" s="27" t="s">
        <v>865</v>
      </c>
      <c r="U452" s="2" t="s">
        <v>84</v>
      </c>
      <c r="V452" s="2" t="s">
        <v>77</v>
      </c>
      <c r="W452" s="2">
        <v>1</v>
      </c>
      <c r="X452" s="111">
        <f>D522</f>
        <v>3273</v>
      </c>
      <c r="Y452" s="104"/>
      <c r="Z452" s="27" t="s">
        <v>752</v>
      </c>
      <c r="AA452" s="152" t="s">
        <v>119</v>
      </c>
      <c r="AB452" s="2" t="s">
        <v>85</v>
      </c>
      <c r="AC452" s="2">
        <v>1</v>
      </c>
      <c r="AD452" s="111">
        <f>D$190</f>
        <v>3115</v>
      </c>
      <c r="AF452" s="27" t="s">
        <v>248</v>
      </c>
      <c r="AG452" s="2" t="s">
        <v>34</v>
      </c>
      <c r="AH452" s="2" t="s">
        <v>35</v>
      </c>
      <c r="AI452" s="2">
        <v>1</v>
      </c>
      <c r="AJ452" s="111">
        <f t="shared" si="55"/>
        <v>14484</v>
      </c>
      <c r="AL452" s="9"/>
      <c r="AM452" s="104"/>
      <c r="AN452" s="104"/>
      <c r="AO452" s="104"/>
      <c r="AP452" s="104"/>
    </row>
    <row r="453" spans="1:60" ht="20.25" customHeight="1" x14ac:dyDescent="0.2">
      <c r="A453" s="128" t="s">
        <v>1200</v>
      </c>
      <c r="B453" s="137" t="s">
        <v>69</v>
      </c>
      <c r="C453" s="2" t="s">
        <v>72</v>
      </c>
      <c r="D453" s="51">
        <f t="shared" ref="D453:D500" si="56">L453*K453+R453*Q453+X453*W453+AD453*AC453+AJ453*AI453+AP452*AO452</f>
        <v>26538</v>
      </c>
      <c r="E453" s="110">
        <f t="shared" si="54"/>
        <v>34499.4</v>
      </c>
      <c r="F453" s="96" t="s">
        <v>1201</v>
      </c>
      <c r="G453" s="96"/>
      <c r="H453" s="150" t="s">
        <v>203</v>
      </c>
      <c r="I453" s="151" t="s">
        <v>175</v>
      </c>
      <c r="J453" s="2" t="s">
        <v>180</v>
      </c>
      <c r="K453" s="2">
        <v>1</v>
      </c>
      <c r="L453" s="111">
        <f>D$211</f>
        <v>2302</v>
      </c>
      <c r="M453" s="102"/>
      <c r="N453" s="27" t="s">
        <v>815</v>
      </c>
      <c r="O453" s="2" t="s">
        <v>198</v>
      </c>
      <c r="P453" s="2" t="s">
        <v>77</v>
      </c>
      <c r="Q453" s="2">
        <v>1</v>
      </c>
      <c r="R453" s="111">
        <f>D502</f>
        <v>3054</v>
      </c>
      <c r="S453" s="5"/>
      <c r="T453" s="27" t="s">
        <v>864</v>
      </c>
      <c r="U453" s="2" t="s">
        <v>83</v>
      </c>
      <c r="V453" s="2" t="s">
        <v>77</v>
      </c>
      <c r="W453" s="2">
        <v>1</v>
      </c>
      <c r="X453" s="111">
        <f>D520</f>
        <v>3273</v>
      </c>
      <c r="Y453" s="104"/>
      <c r="Z453" s="27" t="s">
        <v>739</v>
      </c>
      <c r="AA453" s="2" t="s">
        <v>120</v>
      </c>
      <c r="AB453" s="2" t="s">
        <v>86</v>
      </c>
      <c r="AC453" s="2">
        <v>1</v>
      </c>
      <c r="AD453" s="111">
        <f>D$191</f>
        <v>3425</v>
      </c>
      <c r="AF453" s="27" t="s">
        <v>248</v>
      </c>
      <c r="AG453" s="2" t="s">
        <v>34</v>
      </c>
      <c r="AH453" s="2" t="s">
        <v>35</v>
      </c>
      <c r="AI453" s="2">
        <v>1</v>
      </c>
      <c r="AJ453" s="111">
        <f t="shared" si="55"/>
        <v>14484</v>
      </c>
      <c r="AL453" s="9"/>
      <c r="AM453" s="104"/>
      <c r="AN453" s="104"/>
      <c r="AO453" s="104"/>
      <c r="AP453" s="104"/>
    </row>
    <row r="454" spans="1:60" ht="20.25" customHeight="1" x14ac:dyDescent="0.2">
      <c r="A454" s="128" t="s">
        <v>1202</v>
      </c>
      <c r="B454" s="137" t="s">
        <v>70</v>
      </c>
      <c r="C454" s="2" t="s">
        <v>72</v>
      </c>
      <c r="D454" s="51">
        <f t="shared" si="56"/>
        <v>26538</v>
      </c>
      <c r="E454" s="110">
        <f t="shared" si="54"/>
        <v>34499.4</v>
      </c>
      <c r="F454" s="96" t="s">
        <v>1203</v>
      </c>
      <c r="G454" s="96"/>
      <c r="H454" s="150" t="s">
        <v>203</v>
      </c>
      <c r="I454" s="151" t="s">
        <v>175</v>
      </c>
      <c r="J454" s="2" t="s">
        <v>180</v>
      </c>
      <c r="K454" s="2">
        <v>1</v>
      </c>
      <c r="L454" s="111">
        <f>D$211</f>
        <v>2302</v>
      </c>
      <c r="M454" s="102"/>
      <c r="N454" s="27" t="s">
        <v>815</v>
      </c>
      <c r="O454" s="2" t="s">
        <v>198</v>
      </c>
      <c r="P454" s="2" t="s">
        <v>77</v>
      </c>
      <c r="Q454" s="2">
        <v>1</v>
      </c>
      <c r="R454" s="111">
        <f>D502</f>
        <v>3054</v>
      </c>
      <c r="S454" s="5"/>
      <c r="T454" s="27" t="s">
        <v>865</v>
      </c>
      <c r="U454" s="2" t="s">
        <v>84</v>
      </c>
      <c r="V454" s="2" t="s">
        <v>77</v>
      </c>
      <c r="W454" s="2">
        <v>1</v>
      </c>
      <c r="X454" s="111">
        <f>D522</f>
        <v>3273</v>
      </c>
      <c r="Y454" s="104"/>
      <c r="Z454" s="27" t="s">
        <v>739</v>
      </c>
      <c r="AA454" s="2" t="s">
        <v>120</v>
      </c>
      <c r="AB454" s="2" t="s">
        <v>86</v>
      </c>
      <c r="AC454" s="2">
        <v>1</v>
      </c>
      <c r="AD454" s="111">
        <f>D$191</f>
        <v>3425</v>
      </c>
      <c r="AF454" s="27" t="s">
        <v>248</v>
      </c>
      <c r="AG454" s="2" t="s">
        <v>34</v>
      </c>
      <c r="AH454" s="2" t="s">
        <v>35</v>
      </c>
      <c r="AI454" s="2">
        <v>1</v>
      </c>
      <c r="AJ454" s="111">
        <f t="shared" si="55"/>
        <v>14484</v>
      </c>
      <c r="AL454" s="9"/>
      <c r="AM454" s="104"/>
      <c r="AN454" s="104"/>
      <c r="AO454" s="104"/>
      <c r="AP454" s="104"/>
    </row>
    <row r="455" spans="1:60" ht="20.25" customHeight="1" x14ac:dyDescent="0.2">
      <c r="A455" s="128" t="s">
        <v>1126</v>
      </c>
      <c r="B455" s="137" t="s">
        <v>69</v>
      </c>
      <c r="C455" s="2" t="s">
        <v>73</v>
      </c>
      <c r="D455" s="51">
        <f t="shared" si="56"/>
        <v>26956</v>
      </c>
      <c r="E455" s="110">
        <f t="shared" si="54"/>
        <v>35042.800000000003</v>
      </c>
      <c r="F455" s="96" t="s">
        <v>1127</v>
      </c>
      <c r="G455" s="96"/>
      <c r="H455" s="150" t="s">
        <v>204</v>
      </c>
      <c r="I455" s="151" t="s">
        <v>175</v>
      </c>
      <c r="J455" s="2" t="s">
        <v>181</v>
      </c>
      <c r="K455" s="2">
        <v>1</v>
      </c>
      <c r="L455" s="111">
        <f>D$212</f>
        <v>2410</v>
      </c>
      <c r="M455" s="102"/>
      <c r="N455" s="27" t="s">
        <v>815</v>
      </c>
      <c r="O455" s="2" t="s">
        <v>198</v>
      </c>
      <c r="P455" s="2" t="s">
        <v>77</v>
      </c>
      <c r="Q455" s="2">
        <v>1</v>
      </c>
      <c r="R455" s="111">
        <f>D502</f>
        <v>3054</v>
      </c>
      <c r="S455" s="5"/>
      <c r="T455" s="27" t="s">
        <v>864</v>
      </c>
      <c r="U455" s="2" t="s">
        <v>83</v>
      </c>
      <c r="V455" s="2" t="s">
        <v>77</v>
      </c>
      <c r="W455" s="2">
        <v>1</v>
      </c>
      <c r="X455" s="111">
        <f>D520</f>
        <v>3273</v>
      </c>
      <c r="Y455" s="104"/>
      <c r="Z455" s="27" t="s">
        <v>753</v>
      </c>
      <c r="AA455" s="2" t="s">
        <v>121</v>
      </c>
      <c r="AB455" s="2" t="s">
        <v>87</v>
      </c>
      <c r="AC455" s="2">
        <v>1</v>
      </c>
      <c r="AD455" s="111">
        <f>D$192</f>
        <v>3735</v>
      </c>
      <c r="AF455" s="27" t="s">
        <v>248</v>
      </c>
      <c r="AG455" s="2" t="s">
        <v>34</v>
      </c>
      <c r="AH455" s="2" t="s">
        <v>35</v>
      </c>
      <c r="AI455" s="2">
        <v>1</v>
      </c>
      <c r="AJ455" s="111">
        <f t="shared" si="55"/>
        <v>14484</v>
      </c>
      <c r="AL455" s="9"/>
      <c r="AM455" s="104"/>
      <c r="AN455" s="104"/>
      <c r="AO455" s="104"/>
      <c r="AP455" s="104"/>
    </row>
    <row r="456" spans="1:60" ht="20.25" customHeight="1" x14ac:dyDescent="0.2">
      <c r="A456" s="128" t="s">
        <v>1204</v>
      </c>
      <c r="B456" s="137" t="s">
        <v>70</v>
      </c>
      <c r="C456" s="2" t="s">
        <v>73</v>
      </c>
      <c r="D456" s="51">
        <f t="shared" si="56"/>
        <v>26956</v>
      </c>
      <c r="E456" s="110">
        <f t="shared" si="54"/>
        <v>35042.800000000003</v>
      </c>
      <c r="F456" s="96" t="s">
        <v>1205</v>
      </c>
      <c r="G456" s="96"/>
      <c r="H456" s="150" t="s">
        <v>204</v>
      </c>
      <c r="I456" s="151" t="s">
        <v>175</v>
      </c>
      <c r="J456" s="2" t="s">
        <v>181</v>
      </c>
      <c r="K456" s="2">
        <v>1</v>
      </c>
      <c r="L456" s="111">
        <f>D$212</f>
        <v>2410</v>
      </c>
      <c r="M456" s="102"/>
      <c r="N456" s="27" t="s">
        <v>815</v>
      </c>
      <c r="O456" s="2" t="s">
        <v>198</v>
      </c>
      <c r="P456" s="2" t="s">
        <v>77</v>
      </c>
      <c r="Q456" s="2">
        <v>1</v>
      </c>
      <c r="R456" s="111">
        <f>D502</f>
        <v>3054</v>
      </c>
      <c r="S456" s="5"/>
      <c r="T456" s="27" t="s">
        <v>865</v>
      </c>
      <c r="U456" s="2" t="s">
        <v>84</v>
      </c>
      <c r="V456" s="2" t="s">
        <v>77</v>
      </c>
      <c r="W456" s="2">
        <v>1</v>
      </c>
      <c r="X456" s="111">
        <f>D522</f>
        <v>3273</v>
      </c>
      <c r="Y456" s="104"/>
      <c r="Z456" s="27" t="s">
        <v>753</v>
      </c>
      <c r="AA456" s="2" t="s">
        <v>121</v>
      </c>
      <c r="AB456" s="2" t="s">
        <v>87</v>
      </c>
      <c r="AC456" s="2">
        <v>1</v>
      </c>
      <c r="AD456" s="111">
        <f>D$192</f>
        <v>3735</v>
      </c>
      <c r="AF456" s="27" t="s">
        <v>248</v>
      </c>
      <c r="AG456" s="2" t="s">
        <v>34</v>
      </c>
      <c r="AH456" s="2" t="s">
        <v>35</v>
      </c>
      <c r="AI456" s="2">
        <v>1</v>
      </c>
      <c r="AJ456" s="111">
        <f t="shared" si="55"/>
        <v>14484</v>
      </c>
      <c r="AL456" s="9"/>
      <c r="AM456" s="104"/>
      <c r="AN456" s="104"/>
      <c r="AO456" s="104"/>
      <c r="AP456" s="104"/>
    </row>
    <row r="457" spans="1:60" ht="20.25" customHeight="1" x14ac:dyDescent="0.2">
      <c r="A457" s="128" t="s">
        <v>1206</v>
      </c>
      <c r="B457" s="137" t="s">
        <v>69</v>
      </c>
      <c r="C457" s="2" t="s">
        <v>74</v>
      </c>
      <c r="D457" s="51">
        <f t="shared" si="56"/>
        <v>27065</v>
      </c>
      <c r="E457" s="110">
        <f t="shared" si="54"/>
        <v>35184.5</v>
      </c>
      <c r="F457" s="96" t="s">
        <v>1207</v>
      </c>
      <c r="G457" s="96"/>
      <c r="H457" s="150" t="s">
        <v>205</v>
      </c>
      <c r="I457" s="151" t="s">
        <v>175</v>
      </c>
      <c r="J457" s="2" t="s">
        <v>182</v>
      </c>
      <c r="K457" s="2">
        <v>1</v>
      </c>
      <c r="L457" s="111">
        <f>D$213</f>
        <v>2519</v>
      </c>
      <c r="M457" s="102"/>
      <c r="N457" s="27" t="s">
        <v>815</v>
      </c>
      <c r="O457" s="2" t="s">
        <v>198</v>
      </c>
      <c r="P457" s="2" t="s">
        <v>77</v>
      </c>
      <c r="Q457" s="2">
        <v>1</v>
      </c>
      <c r="R457" s="111">
        <f>D502</f>
        <v>3054</v>
      </c>
      <c r="S457" s="5"/>
      <c r="T457" s="27" t="s">
        <v>864</v>
      </c>
      <c r="U457" s="2" t="s">
        <v>83</v>
      </c>
      <c r="V457" s="2" t="s">
        <v>77</v>
      </c>
      <c r="W457" s="2">
        <v>1</v>
      </c>
      <c r="X457" s="111">
        <f>D520</f>
        <v>3273</v>
      </c>
      <c r="Y457" s="104"/>
      <c r="Z457" s="27" t="s">
        <v>701</v>
      </c>
      <c r="AA457" s="2" t="s">
        <v>122</v>
      </c>
      <c r="AB457" s="2" t="s">
        <v>88</v>
      </c>
      <c r="AC457" s="2">
        <v>1</v>
      </c>
      <c r="AD457" s="111">
        <f>D$193</f>
        <v>3735</v>
      </c>
      <c r="AF457" s="27" t="s">
        <v>248</v>
      </c>
      <c r="AG457" s="2" t="s">
        <v>34</v>
      </c>
      <c r="AH457" s="2" t="s">
        <v>35</v>
      </c>
      <c r="AI457" s="2">
        <v>1</v>
      </c>
      <c r="AJ457" s="111">
        <f t="shared" si="55"/>
        <v>14484</v>
      </c>
      <c r="AL457" s="9"/>
      <c r="AM457" s="104"/>
      <c r="AN457" s="104"/>
      <c r="AO457" s="104"/>
      <c r="AP457" s="104"/>
    </row>
    <row r="458" spans="1:60" ht="20.25" customHeight="1" x14ac:dyDescent="0.2">
      <c r="A458" s="128" t="s">
        <v>1208</v>
      </c>
      <c r="B458" s="137" t="s">
        <v>70</v>
      </c>
      <c r="C458" s="2" t="s">
        <v>74</v>
      </c>
      <c r="D458" s="51">
        <f t="shared" si="56"/>
        <v>27065</v>
      </c>
      <c r="E458" s="110">
        <f t="shared" si="54"/>
        <v>35184.5</v>
      </c>
      <c r="F458" s="96" t="s">
        <v>1209</v>
      </c>
      <c r="G458" s="96"/>
      <c r="H458" s="150" t="s">
        <v>205</v>
      </c>
      <c r="I458" s="151" t="s">
        <v>175</v>
      </c>
      <c r="J458" s="2" t="s">
        <v>182</v>
      </c>
      <c r="K458" s="2">
        <v>1</v>
      </c>
      <c r="L458" s="111">
        <f>D$213</f>
        <v>2519</v>
      </c>
      <c r="M458" s="102"/>
      <c r="N458" s="27" t="s">
        <v>815</v>
      </c>
      <c r="O458" s="2" t="s">
        <v>198</v>
      </c>
      <c r="P458" s="2" t="s">
        <v>77</v>
      </c>
      <c r="Q458" s="2">
        <v>1</v>
      </c>
      <c r="R458" s="111">
        <f>D502</f>
        <v>3054</v>
      </c>
      <c r="S458" s="5"/>
      <c r="T458" s="27" t="s">
        <v>865</v>
      </c>
      <c r="U458" s="2" t="s">
        <v>84</v>
      </c>
      <c r="V458" s="2" t="s">
        <v>77</v>
      </c>
      <c r="W458" s="2">
        <v>1</v>
      </c>
      <c r="X458" s="111">
        <f>D522</f>
        <v>3273</v>
      </c>
      <c r="Y458" s="104"/>
      <c r="Z458" s="27" t="s">
        <v>701</v>
      </c>
      <c r="AA458" s="2" t="s">
        <v>122</v>
      </c>
      <c r="AB458" s="2" t="s">
        <v>88</v>
      </c>
      <c r="AC458" s="2">
        <v>1</v>
      </c>
      <c r="AD458" s="111">
        <f>D$193</f>
        <v>3735</v>
      </c>
      <c r="AF458" s="27" t="s">
        <v>248</v>
      </c>
      <c r="AG458" s="2" t="s">
        <v>34</v>
      </c>
      <c r="AH458" s="2" t="s">
        <v>35</v>
      </c>
      <c r="AI458" s="2">
        <v>1</v>
      </c>
      <c r="AJ458" s="111">
        <f t="shared" si="55"/>
        <v>14484</v>
      </c>
      <c r="AL458" s="9"/>
      <c r="AM458" s="104"/>
      <c r="AN458" s="104"/>
      <c r="AO458" s="104"/>
      <c r="AP458" s="104"/>
    </row>
    <row r="459" spans="1:60" ht="20.25" customHeight="1" x14ac:dyDescent="0.2">
      <c r="A459" s="128" t="s">
        <v>1210</v>
      </c>
      <c r="B459" s="137" t="s">
        <v>69</v>
      </c>
      <c r="C459" s="2" t="s">
        <v>75</v>
      </c>
      <c r="D459" s="51">
        <f t="shared" si="56"/>
        <v>27596</v>
      </c>
      <c r="E459" s="110">
        <f t="shared" si="54"/>
        <v>35874.800000000003</v>
      </c>
      <c r="F459" s="96" t="s">
        <v>1211</v>
      </c>
      <c r="G459" s="96"/>
      <c r="H459" s="150" t="s">
        <v>206</v>
      </c>
      <c r="I459" s="151" t="s">
        <v>175</v>
      </c>
      <c r="J459" s="2" t="s">
        <v>183</v>
      </c>
      <c r="K459" s="2">
        <v>1</v>
      </c>
      <c r="L459" s="111">
        <f>D$214</f>
        <v>2741</v>
      </c>
      <c r="M459" s="102"/>
      <c r="N459" s="27" t="s">
        <v>815</v>
      </c>
      <c r="O459" s="2" t="s">
        <v>198</v>
      </c>
      <c r="P459" s="2" t="s">
        <v>77</v>
      </c>
      <c r="Q459" s="2">
        <v>1</v>
      </c>
      <c r="R459" s="111">
        <f>D502</f>
        <v>3054</v>
      </c>
      <c r="S459" s="5"/>
      <c r="T459" s="27" t="s">
        <v>864</v>
      </c>
      <c r="U459" s="2" t="s">
        <v>83</v>
      </c>
      <c r="V459" s="2" t="s">
        <v>77</v>
      </c>
      <c r="W459" s="2">
        <v>1</v>
      </c>
      <c r="X459" s="111">
        <f>D520</f>
        <v>3273</v>
      </c>
      <c r="Y459" s="104"/>
      <c r="Z459" s="27" t="s">
        <v>702</v>
      </c>
      <c r="AA459" s="2" t="s">
        <v>123</v>
      </c>
      <c r="AB459" s="2" t="s">
        <v>89</v>
      </c>
      <c r="AC459" s="2">
        <v>1</v>
      </c>
      <c r="AD459" s="111">
        <f>D$194</f>
        <v>4044</v>
      </c>
      <c r="AF459" s="27" t="s">
        <v>248</v>
      </c>
      <c r="AG459" s="2" t="s">
        <v>34</v>
      </c>
      <c r="AH459" s="2" t="s">
        <v>35</v>
      </c>
      <c r="AI459" s="2">
        <v>1</v>
      </c>
      <c r="AJ459" s="111">
        <f t="shared" si="55"/>
        <v>14484</v>
      </c>
      <c r="AL459" s="9"/>
      <c r="AM459" s="104"/>
      <c r="AN459" s="104"/>
      <c r="AO459" s="104"/>
      <c r="AP459" s="104"/>
    </row>
    <row r="460" spans="1:60" ht="20.25" customHeight="1" thickBot="1" x14ac:dyDescent="0.25">
      <c r="A460" s="128" t="s">
        <v>1212</v>
      </c>
      <c r="B460" s="147" t="s">
        <v>70</v>
      </c>
      <c r="C460" s="117" t="s">
        <v>75</v>
      </c>
      <c r="D460" s="144">
        <f t="shared" si="56"/>
        <v>27596</v>
      </c>
      <c r="E460" s="116">
        <f t="shared" si="54"/>
        <v>35874.800000000003</v>
      </c>
      <c r="F460" s="96" t="s">
        <v>1213</v>
      </c>
      <c r="G460" s="96"/>
      <c r="H460" s="32" t="s">
        <v>206</v>
      </c>
      <c r="I460" s="117" t="s">
        <v>175</v>
      </c>
      <c r="J460" s="117" t="s">
        <v>183</v>
      </c>
      <c r="K460" s="117">
        <v>1</v>
      </c>
      <c r="L460" s="118">
        <f>D$214</f>
        <v>2741</v>
      </c>
      <c r="M460" s="102"/>
      <c r="N460" s="32" t="s">
        <v>815</v>
      </c>
      <c r="O460" s="117" t="s">
        <v>198</v>
      </c>
      <c r="P460" s="117" t="s">
        <v>77</v>
      </c>
      <c r="Q460" s="117">
        <v>1</v>
      </c>
      <c r="R460" s="118">
        <f>D502</f>
        <v>3054</v>
      </c>
      <c r="S460" s="5"/>
      <c r="T460" s="32" t="s">
        <v>865</v>
      </c>
      <c r="U460" s="117" t="s">
        <v>84</v>
      </c>
      <c r="V460" s="117" t="s">
        <v>77</v>
      </c>
      <c r="W460" s="117">
        <v>1</v>
      </c>
      <c r="X460" s="118">
        <f>D522</f>
        <v>3273</v>
      </c>
      <c r="Y460" s="104"/>
      <c r="Z460" s="34" t="s">
        <v>702</v>
      </c>
      <c r="AA460" s="119" t="s">
        <v>123</v>
      </c>
      <c r="AB460" s="119" t="s">
        <v>89</v>
      </c>
      <c r="AC460" s="119">
        <v>1</v>
      </c>
      <c r="AD460" s="120">
        <f>D$194</f>
        <v>4044</v>
      </c>
      <c r="AF460" s="32" t="s">
        <v>248</v>
      </c>
      <c r="AG460" s="117" t="s">
        <v>34</v>
      </c>
      <c r="AH460" s="117" t="s">
        <v>35</v>
      </c>
      <c r="AI460" s="117">
        <v>1</v>
      </c>
      <c r="AJ460" s="118">
        <f t="shared" si="55"/>
        <v>14484</v>
      </c>
      <c r="AL460" s="9"/>
      <c r="AM460" s="104"/>
      <c r="AN460" s="104"/>
      <c r="AO460" s="104"/>
      <c r="AP460" s="104"/>
    </row>
    <row r="461" spans="1:60" ht="20.25" customHeight="1" x14ac:dyDescent="0.2">
      <c r="A461" s="91" t="s">
        <v>568</v>
      </c>
      <c r="B461" s="103" t="s">
        <v>147</v>
      </c>
      <c r="C461" s="99" t="s">
        <v>148</v>
      </c>
      <c r="D461" s="145">
        <f t="shared" si="56"/>
        <v>20097</v>
      </c>
      <c r="E461" s="95">
        <f t="shared" si="54"/>
        <v>26126.100000000002</v>
      </c>
      <c r="F461" s="96" t="s">
        <v>1154</v>
      </c>
      <c r="G461" s="96"/>
      <c r="H461" s="22" t="s">
        <v>202</v>
      </c>
      <c r="I461" s="100" t="s">
        <v>175</v>
      </c>
      <c r="J461" s="100" t="s">
        <v>179</v>
      </c>
      <c r="K461" s="100">
        <v>2</v>
      </c>
      <c r="L461" s="101">
        <f>D$210</f>
        <v>2086</v>
      </c>
      <c r="M461" s="102"/>
      <c r="N461" s="22" t="str">
        <f t="shared" ref="N461:N470" si="57">$A$508</f>
        <v>БАА.ОСЗ-72К</v>
      </c>
      <c r="O461" s="100" t="str">
        <f t="shared" ref="O461:O470" si="58">$B$508</f>
        <v>Комплект опор стола А-образных завершающих 720мм (2шт.)</v>
      </c>
      <c r="P461" s="100" t="str">
        <f t="shared" ref="P461:P470" si="59">$C$508</f>
        <v>716*60*718</v>
      </c>
      <c r="Q461" s="100">
        <v>1</v>
      </c>
      <c r="R461" s="101">
        <f t="shared" ref="R461:R470" si="60">$D$508</f>
        <v>6104</v>
      </c>
      <c r="S461" s="5"/>
      <c r="T461" s="38" t="s">
        <v>844</v>
      </c>
      <c r="U461" s="124" t="s">
        <v>80</v>
      </c>
      <c r="V461" s="124" t="s">
        <v>77</v>
      </c>
      <c r="W461" s="124">
        <v>1</v>
      </c>
      <c r="X461" s="125">
        <f>D514</f>
        <v>3591</v>
      </c>
      <c r="Y461" s="104"/>
      <c r="Z461" s="22" t="s">
        <v>271</v>
      </c>
      <c r="AA461" s="100" t="s">
        <v>119</v>
      </c>
      <c r="AB461" s="100" t="s">
        <v>85</v>
      </c>
      <c r="AC461" s="100">
        <v>2</v>
      </c>
      <c r="AD461" s="101">
        <f>D$190</f>
        <v>3115</v>
      </c>
      <c r="AF461" s="9"/>
      <c r="AG461" s="104"/>
      <c r="AH461" s="104"/>
      <c r="AI461" s="104"/>
      <c r="AJ461" s="104"/>
      <c r="AL461" s="9"/>
      <c r="AM461" s="104"/>
      <c r="AN461" s="104"/>
      <c r="AO461" s="104"/>
      <c r="AP461" s="104"/>
    </row>
    <row r="462" spans="1:60" ht="20.25" customHeight="1" x14ac:dyDescent="0.2">
      <c r="A462" s="106" t="s">
        <v>569</v>
      </c>
      <c r="B462" s="153" t="s">
        <v>147</v>
      </c>
      <c r="C462" s="154" t="s">
        <v>149</v>
      </c>
      <c r="D462" s="51">
        <f t="shared" si="56"/>
        <v>21149</v>
      </c>
      <c r="E462" s="110">
        <f t="shared" si="54"/>
        <v>27493.7</v>
      </c>
      <c r="F462" s="96" t="s">
        <v>1155</v>
      </c>
      <c r="G462" s="96"/>
      <c r="H462" s="27" t="s">
        <v>203</v>
      </c>
      <c r="I462" s="2" t="s">
        <v>175</v>
      </c>
      <c r="J462" s="2" t="s">
        <v>180</v>
      </c>
      <c r="K462" s="2">
        <v>2</v>
      </c>
      <c r="L462" s="111">
        <f>D$211</f>
        <v>2302</v>
      </c>
      <c r="M462" s="102"/>
      <c r="N462" s="27" t="str">
        <f t="shared" si="57"/>
        <v>БАА.ОСЗ-72К</v>
      </c>
      <c r="O462" s="2" t="str">
        <f t="shared" si="58"/>
        <v>Комплект опор стола А-образных завершающих 720мм (2шт.)</v>
      </c>
      <c r="P462" s="2" t="str">
        <f t="shared" si="59"/>
        <v>716*60*718</v>
      </c>
      <c r="Q462" s="2">
        <v>1</v>
      </c>
      <c r="R462" s="111">
        <f t="shared" si="60"/>
        <v>6104</v>
      </c>
      <c r="S462" s="5"/>
      <c r="T462" s="27" t="s">
        <v>844</v>
      </c>
      <c r="U462" s="2" t="s">
        <v>80</v>
      </c>
      <c r="V462" s="2" t="s">
        <v>77</v>
      </c>
      <c r="W462" s="2">
        <v>1</v>
      </c>
      <c r="X462" s="111">
        <f>D514</f>
        <v>3591</v>
      </c>
      <c r="Y462" s="104"/>
      <c r="Z462" s="27" t="s">
        <v>272</v>
      </c>
      <c r="AA462" s="2" t="s">
        <v>120</v>
      </c>
      <c r="AB462" s="2" t="s">
        <v>86</v>
      </c>
      <c r="AC462" s="2">
        <v>2</v>
      </c>
      <c r="AD462" s="111">
        <f>D$191</f>
        <v>3425</v>
      </c>
      <c r="AF462" s="9"/>
      <c r="AG462" s="104"/>
      <c r="AH462" s="104"/>
      <c r="AI462" s="104"/>
      <c r="AJ462" s="104"/>
      <c r="AL462" s="9"/>
      <c r="AM462" s="104"/>
      <c r="AN462" s="104"/>
      <c r="AO462" s="104"/>
      <c r="AP462" s="104"/>
    </row>
    <row r="463" spans="1:60" ht="20.25" customHeight="1" x14ac:dyDescent="0.2">
      <c r="A463" s="106" t="s">
        <v>570</v>
      </c>
      <c r="B463" s="153" t="s">
        <v>147</v>
      </c>
      <c r="C463" s="154" t="s">
        <v>150</v>
      </c>
      <c r="D463" s="51">
        <f t="shared" si="56"/>
        <v>21985</v>
      </c>
      <c r="E463" s="110">
        <f t="shared" si="54"/>
        <v>28580.5</v>
      </c>
      <c r="F463" s="96" t="s">
        <v>1125</v>
      </c>
      <c r="G463" s="96"/>
      <c r="H463" s="27" t="s">
        <v>204</v>
      </c>
      <c r="I463" s="2" t="s">
        <v>175</v>
      </c>
      <c r="J463" s="2" t="s">
        <v>181</v>
      </c>
      <c r="K463" s="2">
        <v>2</v>
      </c>
      <c r="L463" s="111">
        <f>D$212</f>
        <v>2410</v>
      </c>
      <c r="M463" s="102"/>
      <c r="N463" s="27" t="str">
        <f t="shared" si="57"/>
        <v>БАА.ОСЗ-72К</v>
      </c>
      <c r="O463" s="2" t="str">
        <f t="shared" si="58"/>
        <v>Комплект опор стола А-образных завершающих 720мм (2шт.)</v>
      </c>
      <c r="P463" s="2" t="str">
        <f t="shared" si="59"/>
        <v>716*60*718</v>
      </c>
      <c r="Q463" s="2">
        <v>1</v>
      </c>
      <c r="R463" s="111">
        <f t="shared" si="60"/>
        <v>6104</v>
      </c>
      <c r="S463" s="5"/>
      <c r="T463" s="27" t="s">
        <v>844</v>
      </c>
      <c r="U463" s="2" t="s">
        <v>80</v>
      </c>
      <c r="V463" s="2" t="s">
        <v>77</v>
      </c>
      <c r="W463" s="2">
        <v>1</v>
      </c>
      <c r="X463" s="111">
        <f>D514</f>
        <v>3591</v>
      </c>
      <c r="Y463" s="104"/>
      <c r="Z463" s="27" t="s">
        <v>273</v>
      </c>
      <c r="AA463" s="2" t="s">
        <v>121</v>
      </c>
      <c r="AB463" s="2" t="s">
        <v>87</v>
      </c>
      <c r="AC463" s="2">
        <v>2</v>
      </c>
      <c r="AD463" s="111">
        <f>D$192</f>
        <v>3735</v>
      </c>
      <c r="AF463" s="9"/>
      <c r="AG463" s="104"/>
      <c r="AH463" s="104"/>
      <c r="AI463" s="104"/>
      <c r="AJ463" s="104"/>
      <c r="AL463" s="9"/>
      <c r="AM463" s="104"/>
      <c r="AN463" s="104"/>
      <c r="AO463" s="104"/>
      <c r="AP463" s="104"/>
    </row>
    <row r="464" spans="1:60" ht="20.25" customHeight="1" x14ac:dyDescent="0.2">
      <c r="A464" s="106" t="s">
        <v>571</v>
      </c>
      <c r="B464" s="153" t="s">
        <v>147</v>
      </c>
      <c r="C464" s="154" t="s">
        <v>151</v>
      </c>
      <c r="D464" s="51">
        <f t="shared" si="56"/>
        <v>22203</v>
      </c>
      <c r="E464" s="110">
        <f t="shared" si="54"/>
        <v>28863.9</v>
      </c>
      <c r="F464" s="96" t="s">
        <v>1156</v>
      </c>
      <c r="G464" s="96"/>
      <c r="H464" s="27" t="s">
        <v>205</v>
      </c>
      <c r="I464" s="2" t="s">
        <v>175</v>
      </c>
      <c r="J464" s="2" t="s">
        <v>182</v>
      </c>
      <c r="K464" s="2">
        <v>2</v>
      </c>
      <c r="L464" s="111">
        <f>D$213</f>
        <v>2519</v>
      </c>
      <c r="M464" s="102"/>
      <c r="N464" s="27" t="str">
        <f t="shared" si="57"/>
        <v>БАА.ОСЗ-72К</v>
      </c>
      <c r="O464" s="2" t="str">
        <f t="shared" si="58"/>
        <v>Комплект опор стола А-образных завершающих 720мм (2шт.)</v>
      </c>
      <c r="P464" s="2" t="str">
        <f t="shared" si="59"/>
        <v>716*60*718</v>
      </c>
      <c r="Q464" s="2">
        <v>1</v>
      </c>
      <c r="R464" s="111">
        <f t="shared" si="60"/>
        <v>6104</v>
      </c>
      <c r="S464" s="5"/>
      <c r="T464" s="27" t="s">
        <v>844</v>
      </c>
      <c r="U464" s="2" t="s">
        <v>80</v>
      </c>
      <c r="V464" s="2" t="s">
        <v>77</v>
      </c>
      <c r="W464" s="2">
        <v>1</v>
      </c>
      <c r="X464" s="111">
        <f>D514</f>
        <v>3591</v>
      </c>
      <c r="Y464" s="104"/>
      <c r="Z464" s="27" t="s">
        <v>274</v>
      </c>
      <c r="AA464" s="2" t="s">
        <v>122</v>
      </c>
      <c r="AB464" s="2" t="s">
        <v>88</v>
      </c>
      <c r="AC464" s="2">
        <v>2</v>
      </c>
      <c r="AD464" s="111">
        <f>D$193</f>
        <v>3735</v>
      </c>
      <c r="AF464" s="9"/>
      <c r="AG464" s="104"/>
      <c r="AH464" s="104"/>
      <c r="AI464" s="104"/>
      <c r="AJ464" s="104"/>
      <c r="AL464" s="9"/>
      <c r="AM464" s="104"/>
      <c r="AN464" s="104"/>
      <c r="AO464" s="104"/>
      <c r="AP464" s="104"/>
    </row>
    <row r="465" spans="1:42" ht="20.25" customHeight="1" thickBot="1" x14ac:dyDescent="0.25">
      <c r="A465" s="112" t="s">
        <v>572</v>
      </c>
      <c r="B465" s="155" t="s">
        <v>147</v>
      </c>
      <c r="C465" s="156" t="s">
        <v>152</v>
      </c>
      <c r="D465" s="144">
        <f t="shared" si="56"/>
        <v>23265</v>
      </c>
      <c r="E465" s="116">
        <f t="shared" si="54"/>
        <v>30244.5</v>
      </c>
      <c r="F465" s="96" t="s">
        <v>1157</v>
      </c>
      <c r="G465" s="96"/>
      <c r="H465" s="34" t="s">
        <v>206</v>
      </c>
      <c r="I465" s="119" t="s">
        <v>175</v>
      </c>
      <c r="J465" s="119" t="s">
        <v>183</v>
      </c>
      <c r="K465" s="119">
        <v>2</v>
      </c>
      <c r="L465" s="120">
        <f>D$214</f>
        <v>2741</v>
      </c>
      <c r="M465" s="102"/>
      <c r="N465" s="32" t="str">
        <f t="shared" si="57"/>
        <v>БАА.ОСЗ-72К</v>
      </c>
      <c r="O465" s="117" t="str">
        <f t="shared" si="58"/>
        <v>Комплект опор стола А-образных завершающих 720мм (2шт.)</v>
      </c>
      <c r="P465" s="117" t="str">
        <f t="shared" si="59"/>
        <v>716*60*718</v>
      </c>
      <c r="Q465" s="117">
        <v>1</v>
      </c>
      <c r="R465" s="118">
        <f t="shared" si="60"/>
        <v>6104</v>
      </c>
      <c r="S465" s="5"/>
      <c r="T465" s="34" t="s">
        <v>844</v>
      </c>
      <c r="U465" s="119" t="s">
        <v>80</v>
      </c>
      <c r="V465" s="119" t="s">
        <v>77</v>
      </c>
      <c r="W465" s="119">
        <v>1</v>
      </c>
      <c r="X465" s="120">
        <f>D514</f>
        <v>3591</v>
      </c>
      <c r="Y465" s="104"/>
      <c r="Z465" s="32" t="s">
        <v>275</v>
      </c>
      <c r="AA465" s="117" t="s">
        <v>123</v>
      </c>
      <c r="AB465" s="117" t="s">
        <v>89</v>
      </c>
      <c r="AC465" s="117">
        <v>2</v>
      </c>
      <c r="AD465" s="118">
        <f>D$194</f>
        <v>4044</v>
      </c>
      <c r="AF465" s="9"/>
      <c r="AG465" s="104"/>
      <c r="AH465" s="104"/>
      <c r="AI465" s="104"/>
      <c r="AJ465" s="104"/>
      <c r="AL465" s="9"/>
      <c r="AM465" s="104"/>
      <c r="AN465" s="104"/>
      <c r="AO465" s="104"/>
      <c r="AP465" s="104"/>
    </row>
    <row r="466" spans="1:42" ht="20.25" customHeight="1" x14ac:dyDescent="0.2">
      <c r="A466" s="91" t="s">
        <v>573</v>
      </c>
      <c r="B466" s="103" t="s">
        <v>153</v>
      </c>
      <c r="C466" s="99" t="s">
        <v>156</v>
      </c>
      <c r="D466" s="145">
        <f t="shared" si="56"/>
        <v>28889</v>
      </c>
      <c r="E466" s="95">
        <f t="shared" si="54"/>
        <v>37555.700000000004</v>
      </c>
      <c r="F466" s="96" t="s">
        <v>1159</v>
      </c>
      <c r="G466" s="96"/>
      <c r="H466" s="22" t="s">
        <v>202</v>
      </c>
      <c r="I466" s="100" t="s">
        <v>175</v>
      </c>
      <c r="J466" s="100" t="s">
        <v>179</v>
      </c>
      <c r="K466" s="100">
        <v>3</v>
      </c>
      <c r="L466" s="101">
        <f>D$210</f>
        <v>2086</v>
      </c>
      <c r="M466" s="102"/>
      <c r="N466" s="22" t="str">
        <f t="shared" si="57"/>
        <v>БАА.ОСЗ-72К</v>
      </c>
      <c r="O466" s="100" t="str">
        <f t="shared" si="58"/>
        <v>Комплект опор стола А-образных завершающих 720мм (2шт.)</v>
      </c>
      <c r="P466" s="100" t="str">
        <f t="shared" si="59"/>
        <v>716*60*718</v>
      </c>
      <c r="Q466" s="100">
        <v>1</v>
      </c>
      <c r="R466" s="101">
        <f t="shared" si="60"/>
        <v>6104</v>
      </c>
      <c r="S466" s="5"/>
      <c r="T466" s="22" t="s">
        <v>844</v>
      </c>
      <c r="U466" s="100" t="s">
        <v>80</v>
      </c>
      <c r="V466" s="100" t="s">
        <v>77</v>
      </c>
      <c r="W466" s="100">
        <v>2</v>
      </c>
      <c r="X466" s="101">
        <f>D514</f>
        <v>3591</v>
      </c>
      <c r="Y466" s="104"/>
      <c r="Z466" s="22" t="s">
        <v>752</v>
      </c>
      <c r="AA466" s="100" t="s">
        <v>119</v>
      </c>
      <c r="AB466" s="100" t="s">
        <v>85</v>
      </c>
      <c r="AC466" s="100">
        <v>3</v>
      </c>
      <c r="AD466" s="101">
        <f>D$190</f>
        <v>3115</v>
      </c>
      <c r="AF466" s="9"/>
      <c r="AG466" s="104"/>
      <c r="AH466" s="104"/>
      <c r="AI466" s="104"/>
      <c r="AJ466" s="104"/>
      <c r="AL466" s="9"/>
      <c r="AM466" s="104"/>
      <c r="AN466" s="104"/>
      <c r="AO466" s="104"/>
      <c r="AP466" s="104"/>
    </row>
    <row r="467" spans="1:42" ht="20.25" customHeight="1" x14ac:dyDescent="0.2">
      <c r="A467" s="106" t="s">
        <v>574</v>
      </c>
      <c r="B467" s="153" t="s">
        <v>153</v>
      </c>
      <c r="C467" s="154" t="s">
        <v>152</v>
      </c>
      <c r="D467" s="51">
        <f t="shared" si="56"/>
        <v>30467</v>
      </c>
      <c r="E467" s="110">
        <f t="shared" si="54"/>
        <v>39607.1</v>
      </c>
      <c r="F467" s="96" t="s">
        <v>1160</v>
      </c>
      <c r="G467" s="96"/>
      <c r="H467" s="27" t="s">
        <v>203</v>
      </c>
      <c r="I467" s="2" t="s">
        <v>175</v>
      </c>
      <c r="J467" s="2" t="s">
        <v>180</v>
      </c>
      <c r="K467" s="2">
        <v>3</v>
      </c>
      <c r="L467" s="111">
        <f>D$211</f>
        <v>2302</v>
      </c>
      <c r="M467" s="102"/>
      <c r="N467" s="27" t="str">
        <f t="shared" si="57"/>
        <v>БАА.ОСЗ-72К</v>
      </c>
      <c r="O467" s="2" t="str">
        <f t="shared" si="58"/>
        <v>Комплект опор стола А-образных завершающих 720мм (2шт.)</v>
      </c>
      <c r="P467" s="2" t="str">
        <f t="shared" si="59"/>
        <v>716*60*718</v>
      </c>
      <c r="Q467" s="2">
        <v>1</v>
      </c>
      <c r="R467" s="111">
        <f t="shared" si="60"/>
        <v>6104</v>
      </c>
      <c r="S467" s="5"/>
      <c r="T467" s="27" t="s">
        <v>844</v>
      </c>
      <c r="U467" s="2" t="s">
        <v>80</v>
      </c>
      <c r="V467" s="2" t="s">
        <v>77</v>
      </c>
      <c r="W467" s="2">
        <v>2</v>
      </c>
      <c r="X467" s="111">
        <f>D514</f>
        <v>3591</v>
      </c>
      <c r="Y467" s="104"/>
      <c r="Z467" s="27" t="s">
        <v>739</v>
      </c>
      <c r="AA467" s="2" t="s">
        <v>120</v>
      </c>
      <c r="AB467" s="2" t="s">
        <v>86</v>
      </c>
      <c r="AC467" s="2">
        <v>3</v>
      </c>
      <c r="AD467" s="111">
        <f>D$191</f>
        <v>3425</v>
      </c>
      <c r="AF467" s="9"/>
      <c r="AG467" s="104"/>
      <c r="AH467" s="104"/>
      <c r="AI467" s="104"/>
      <c r="AJ467" s="104"/>
      <c r="AL467" s="9"/>
      <c r="AM467" s="104"/>
      <c r="AN467" s="104"/>
      <c r="AO467" s="104"/>
      <c r="AP467" s="104"/>
    </row>
    <row r="468" spans="1:42" ht="20.25" customHeight="1" x14ac:dyDescent="0.2">
      <c r="A468" s="106" t="s">
        <v>575</v>
      </c>
      <c r="B468" s="153" t="s">
        <v>153</v>
      </c>
      <c r="C468" s="154" t="s">
        <v>157</v>
      </c>
      <c r="D468" s="51">
        <f t="shared" si="56"/>
        <v>31721</v>
      </c>
      <c r="E468" s="110">
        <f t="shared" si="54"/>
        <v>41237.300000000003</v>
      </c>
      <c r="F468" s="96" t="s">
        <v>1161</v>
      </c>
      <c r="G468" s="96"/>
      <c r="H468" s="27" t="s">
        <v>204</v>
      </c>
      <c r="I468" s="2" t="s">
        <v>175</v>
      </c>
      <c r="J468" s="2" t="s">
        <v>181</v>
      </c>
      <c r="K468" s="2">
        <v>3</v>
      </c>
      <c r="L468" s="111">
        <f>D$212</f>
        <v>2410</v>
      </c>
      <c r="M468" s="102"/>
      <c r="N468" s="27" t="str">
        <f t="shared" si="57"/>
        <v>БАА.ОСЗ-72К</v>
      </c>
      <c r="O468" s="2" t="str">
        <f t="shared" si="58"/>
        <v>Комплект опор стола А-образных завершающих 720мм (2шт.)</v>
      </c>
      <c r="P468" s="2" t="str">
        <f t="shared" si="59"/>
        <v>716*60*718</v>
      </c>
      <c r="Q468" s="2">
        <v>1</v>
      </c>
      <c r="R468" s="111">
        <f t="shared" si="60"/>
        <v>6104</v>
      </c>
      <c r="S468" s="5"/>
      <c r="T468" s="27" t="s">
        <v>844</v>
      </c>
      <c r="U468" s="2" t="s">
        <v>80</v>
      </c>
      <c r="V468" s="2" t="s">
        <v>77</v>
      </c>
      <c r="W468" s="2">
        <v>2</v>
      </c>
      <c r="X468" s="111">
        <f>D514</f>
        <v>3591</v>
      </c>
      <c r="Y468" s="104"/>
      <c r="Z468" s="27" t="s">
        <v>753</v>
      </c>
      <c r="AA468" s="2" t="s">
        <v>121</v>
      </c>
      <c r="AB468" s="2" t="s">
        <v>87</v>
      </c>
      <c r="AC468" s="2">
        <v>3</v>
      </c>
      <c r="AD468" s="111">
        <f>D$192</f>
        <v>3735</v>
      </c>
      <c r="AF468" s="9"/>
      <c r="AG468" s="104"/>
      <c r="AH468" s="104"/>
      <c r="AI468" s="104"/>
      <c r="AJ468" s="104"/>
      <c r="AL468" s="9"/>
      <c r="AM468" s="104"/>
      <c r="AN468" s="104"/>
      <c r="AO468" s="104"/>
      <c r="AP468" s="104"/>
    </row>
    <row r="469" spans="1:42" ht="20.25" customHeight="1" x14ac:dyDescent="0.2">
      <c r="A469" s="106" t="s">
        <v>576</v>
      </c>
      <c r="B469" s="153" t="s">
        <v>153</v>
      </c>
      <c r="C469" s="154" t="s">
        <v>158</v>
      </c>
      <c r="D469" s="51">
        <f t="shared" si="56"/>
        <v>32048</v>
      </c>
      <c r="E469" s="110">
        <f t="shared" si="54"/>
        <v>41662.400000000001</v>
      </c>
      <c r="F469" s="96" t="s">
        <v>1162</v>
      </c>
      <c r="G469" s="96"/>
      <c r="H469" s="27" t="s">
        <v>205</v>
      </c>
      <c r="I469" s="2" t="s">
        <v>175</v>
      </c>
      <c r="J469" s="2" t="s">
        <v>182</v>
      </c>
      <c r="K469" s="2">
        <v>3</v>
      </c>
      <c r="L469" s="111">
        <f>D$213</f>
        <v>2519</v>
      </c>
      <c r="M469" s="102"/>
      <c r="N469" s="27" t="str">
        <f t="shared" si="57"/>
        <v>БАА.ОСЗ-72К</v>
      </c>
      <c r="O469" s="2" t="str">
        <f t="shared" si="58"/>
        <v>Комплект опор стола А-образных завершающих 720мм (2шт.)</v>
      </c>
      <c r="P469" s="2" t="str">
        <f t="shared" si="59"/>
        <v>716*60*718</v>
      </c>
      <c r="Q469" s="2">
        <v>1</v>
      </c>
      <c r="R469" s="111">
        <f t="shared" si="60"/>
        <v>6104</v>
      </c>
      <c r="S469" s="5"/>
      <c r="T469" s="27" t="s">
        <v>844</v>
      </c>
      <c r="U469" s="2" t="s">
        <v>80</v>
      </c>
      <c r="V469" s="2" t="s">
        <v>77</v>
      </c>
      <c r="W469" s="2">
        <v>2</v>
      </c>
      <c r="X469" s="111">
        <f>D514</f>
        <v>3591</v>
      </c>
      <c r="Y469" s="104"/>
      <c r="Z469" s="27" t="s">
        <v>701</v>
      </c>
      <c r="AA469" s="2" t="s">
        <v>122</v>
      </c>
      <c r="AB469" s="2" t="s">
        <v>88</v>
      </c>
      <c r="AC469" s="2">
        <v>3</v>
      </c>
      <c r="AD469" s="111">
        <f>D$193</f>
        <v>3735</v>
      </c>
      <c r="AF469" s="9"/>
      <c r="AG469" s="104"/>
      <c r="AH469" s="104"/>
      <c r="AI469" s="104"/>
      <c r="AJ469" s="104"/>
      <c r="AL469" s="9"/>
      <c r="AM469" s="104"/>
      <c r="AN469" s="104"/>
      <c r="AO469" s="104"/>
      <c r="AP469" s="104"/>
    </row>
    <row r="470" spans="1:42" ht="20.25" customHeight="1" thickBot="1" x14ac:dyDescent="0.25">
      <c r="A470" s="112" t="s">
        <v>577</v>
      </c>
      <c r="B470" s="155" t="s">
        <v>153</v>
      </c>
      <c r="C470" s="156" t="s">
        <v>159</v>
      </c>
      <c r="D470" s="144">
        <f t="shared" si="56"/>
        <v>33641</v>
      </c>
      <c r="E470" s="116">
        <f t="shared" si="54"/>
        <v>43733.3</v>
      </c>
      <c r="F470" s="96" t="s">
        <v>1163</v>
      </c>
      <c r="G470" s="96"/>
      <c r="H470" s="34" t="s">
        <v>206</v>
      </c>
      <c r="I470" s="119" t="s">
        <v>175</v>
      </c>
      <c r="J470" s="119" t="s">
        <v>183</v>
      </c>
      <c r="K470" s="119">
        <v>3</v>
      </c>
      <c r="L470" s="120">
        <f>D$214</f>
        <v>2741</v>
      </c>
      <c r="M470" s="102"/>
      <c r="N470" s="32" t="str">
        <f t="shared" si="57"/>
        <v>БАА.ОСЗ-72К</v>
      </c>
      <c r="O470" s="117" t="str">
        <f t="shared" si="58"/>
        <v>Комплект опор стола А-образных завершающих 720мм (2шт.)</v>
      </c>
      <c r="P470" s="117" t="str">
        <f t="shared" si="59"/>
        <v>716*60*718</v>
      </c>
      <c r="Q470" s="117">
        <v>1</v>
      </c>
      <c r="R470" s="118">
        <f t="shared" si="60"/>
        <v>6104</v>
      </c>
      <c r="S470" s="5"/>
      <c r="T470" s="32" t="s">
        <v>844</v>
      </c>
      <c r="U470" s="117" t="s">
        <v>80</v>
      </c>
      <c r="V470" s="117" t="s">
        <v>77</v>
      </c>
      <c r="W470" s="117">
        <v>2</v>
      </c>
      <c r="X470" s="118">
        <f>D514</f>
        <v>3591</v>
      </c>
      <c r="Y470" s="104"/>
      <c r="Z470" s="32" t="s">
        <v>702</v>
      </c>
      <c r="AA470" s="117" t="s">
        <v>123</v>
      </c>
      <c r="AB470" s="117" t="s">
        <v>89</v>
      </c>
      <c r="AC470" s="117">
        <v>3</v>
      </c>
      <c r="AD470" s="118">
        <f>D$194</f>
        <v>4044</v>
      </c>
      <c r="AF470" s="9"/>
      <c r="AG470" s="104"/>
      <c r="AH470" s="104"/>
      <c r="AI470" s="104"/>
      <c r="AJ470" s="104"/>
      <c r="AL470" s="9"/>
      <c r="AM470" s="104"/>
      <c r="AN470" s="104"/>
      <c r="AO470" s="104"/>
      <c r="AP470" s="104"/>
    </row>
    <row r="471" spans="1:42" ht="20.25" customHeight="1" x14ac:dyDescent="0.2">
      <c r="A471" s="91" t="s">
        <v>578</v>
      </c>
      <c r="B471" s="103" t="s">
        <v>154</v>
      </c>
      <c r="C471" s="99" t="s">
        <v>160</v>
      </c>
      <c r="D471" s="145">
        <f t="shared" si="56"/>
        <v>36034</v>
      </c>
      <c r="E471" s="95">
        <f t="shared" si="54"/>
        <v>46844.200000000004</v>
      </c>
      <c r="F471" s="96" t="s">
        <v>1164</v>
      </c>
      <c r="G471" s="96"/>
      <c r="H471" s="22" t="s">
        <v>202</v>
      </c>
      <c r="I471" s="100" t="s">
        <v>175</v>
      </c>
      <c r="J471" s="100" t="s">
        <v>179</v>
      </c>
      <c r="K471" s="100">
        <v>4</v>
      </c>
      <c r="L471" s="101">
        <f>D$210</f>
        <v>2086</v>
      </c>
      <c r="M471" s="102"/>
      <c r="N471" s="38" t="str">
        <f t="shared" ref="N471:N480" si="61">$A$511</f>
        <v>БАА.ОСЗ-147К</v>
      </c>
      <c r="O471" s="124" t="str">
        <f t="shared" ref="O471:O480" si="62">$B$511</f>
        <v>Комплект опор стола А-образных завершающих 1475мм (2шт.)</v>
      </c>
      <c r="P471" s="124" t="str">
        <f t="shared" ref="P471:P480" si="63">$C$511</f>
        <v>1471*60*718</v>
      </c>
      <c r="Q471" s="124">
        <v>1</v>
      </c>
      <c r="R471" s="125">
        <f t="shared" ref="R471:R480" si="64">$D$511</f>
        <v>9518</v>
      </c>
      <c r="S471" s="5"/>
      <c r="T471" s="38" t="s">
        <v>850</v>
      </c>
      <c r="U471" s="124" t="s">
        <v>82</v>
      </c>
      <c r="V471" s="124" t="s">
        <v>79</v>
      </c>
      <c r="W471" s="124">
        <v>1</v>
      </c>
      <c r="X471" s="125">
        <f>D517</f>
        <v>5712</v>
      </c>
      <c r="Y471" s="104"/>
      <c r="Z471" s="22" t="s">
        <v>752</v>
      </c>
      <c r="AA471" s="100" t="s">
        <v>119</v>
      </c>
      <c r="AB471" s="100" t="s">
        <v>85</v>
      </c>
      <c r="AC471" s="100">
        <v>4</v>
      </c>
      <c r="AD471" s="101">
        <f>D$190</f>
        <v>3115</v>
      </c>
      <c r="AF471" s="9"/>
      <c r="AG471" s="104"/>
      <c r="AH471" s="104"/>
      <c r="AI471" s="104"/>
      <c r="AJ471" s="104"/>
      <c r="AL471" s="9"/>
      <c r="AM471" s="104"/>
      <c r="AN471" s="104"/>
      <c r="AO471" s="104"/>
      <c r="AP471" s="104"/>
    </row>
    <row r="472" spans="1:42" ht="20.25" customHeight="1" x14ac:dyDescent="0.2">
      <c r="A472" s="106" t="s">
        <v>579</v>
      </c>
      <c r="B472" s="153" t="s">
        <v>154</v>
      </c>
      <c r="C472" s="154" t="s">
        <v>161</v>
      </c>
      <c r="D472" s="51">
        <f t="shared" si="56"/>
        <v>38138</v>
      </c>
      <c r="E472" s="110">
        <f t="shared" si="54"/>
        <v>49579.4</v>
      </c>
      <c r="F472" s="96" t="s">
        <v>1165</v>
      </c>
      <c r="G472" s="96"/>
      <c r="H472" s="27" t="s">
        <v>203</v>
      </c>
      <c r="I472" s="2" t="s">
        <v>175</v>
      </c>
      <c r="J472" s="2" t="s">
        <v>180</v>
      </c>
      <c r="K472" s="2">
        <v>4</v>
      </c>
      <c r="L472" s="111">
        <f>D$211</f>
        <v>2302</v>
      </c>
      <c r="M472" s="102"/>
      <c r="N472" s="27" t="str">
        <f t="shared" si="61"/>
        <v>БАА.ОСЗ-147К</v>
      </c>
      <c r="O472" s="2" t="str">
        <f t="shared" si="62"/>
        <v>Комплект опор стола А-образных завершающих 1475мм (2шт.)</v>
      </c>
      <c r="P472" s="2" t="str">
        <f t="shared" si="63"/>
        <v>1471*60*718</v>
      </c>
      <c r="Q472" s="2">
        <v>1</v>
      </c>
      <c r="R472" s="111">
        <f t="shared" si="64"/>
        <v>9518</v>
      </c>
      <c r="S472" s="5"/>
      <c r="T472" s="27" t="s">
        <v>850</v>
      </c>
      <c r="U472" s="2" t="s">
        <v>82</v>
      </c>
      <c r="V472" s="2" t="s">
        <v>79</v>
      </c>
      <c r="W472" s="2">
        <v>1</v>
      </c>
      <c r="X472" s="111">
        <f>D517</f>
        <v>5712</v>
      </c>
      <c r="Y472" s="104"/>
      <c r="Z472" s="27" t="s">
        <v>739</v>
      </c>
      <c r="AA472" s="2" t="s">
        <v>120</v>
      </c>
      <c r="AB472" s="2" t="s">
        <v>86</v>
      </c>
      <c r="AC472" s="2">
        <v>4</v>
      </c>
      <c r="AD472" s="111">
        <f>D$191</f>
        <v>3425</v>
      </c>
      <c r="AF472" s="9"/>
      <c r="AG472" s="104"/>
      <c r="AH472" s="104"/>
      <c r="AI472" s="104"/>
      <c r="AJ472" s="104"/>
      <c r="AL472" s="9"/>
      <c r="AM472" s="104"/>
      <c r="AN472" s="104"/>
      <c r="AO472" s="104"/>
      <c r="AP472" s="104"/>
    </row>
    <row r="473" spans="1:42" ht="20.25" customHeight="1" x14ac:dyDescent="0.2">
      <c r="A473" s="106" t="s">
        <v>580</v>
      </c>
      <c r="B473" s="153" t="s">
        <v>154</v>
      </c>
      <c r="C473" s="154" t="s">
        <v>162</v>
      </c>
      <c r="D473" s="51">
        <f t="shared" si="56"/>
        <v>39810</v>
      </c>
      <c r="E473" s="110">
        <f t="shared" si="54"/>
        <v>51753</v>
      </c>
      <c r="F473" s="96" t="s">
        <v>1115</v>
      </c>
      <c r="G473" s="96"/>
      <c r="H473" s="27" t="s">
        <v>204</v>
      </c>
      <c r="I473" s="2" t="s">
        <v>175</v>
      </c>
      <c r="J473" s="2" t="s">
        <v>181</v>
      </c>
      <c r="K473" s="2">
        <v>4</v>
      </c>
      <c r="L473" s="111">
        <f>D$212</f>
        <v>2410</v>
      </c>
      <c r="M473" s="102"/>
      <c r="N473" s="27" t="str">
        <f t="shared" si="61"/>
        <v>БАА.ОСЗ-147К</v>
      </c>
      <c r="O473" s="2" t="str">
        <f t="shared" si="62"/>
        <v>Комплект опор стола А-образных завершающих 1475мм (2шт.)</v>
      </c>
      <c r="P473" s="2" t="str">
        <f t="shared" si="63"/>
        <v>1471*60*718</v>
      </c>
      <c r="Q473" s="2">
        <v>1</v>
      </c>
      <c r="R473" s="111">
        <f t="shared" si="64"/>
        <v>9518</v>
      </c>
      <c r="S473" s="5"/>
      <c r="T473" s="27" t="s">
        <v>850</v>
      </c>
      <c r="U473" s="2" t="s">
        <v>82</v>
      </c>
      <c r="V473" s="2" t="s">
        <v>79</v>
      </c>
      <c r="W473" s="2">
        <v>1</v>
      </c>
      <c r="X473" s="111">
        <f>D517</f>
        <v>5712</v>
      </c>
      <c r="Y473" s="104"/>
      <c r="Z473" s="27" t="s">
        <v>753</v>
      </c>
      <c r="AA473" s="2" t="s">
        <v>121</v>
      </c>
      <c r="AB473" s="2" t="s">
        <v>87</v>
      </c>
      <c r="AC473" s="2">
        <v>4</v>
      </c>
      <c r="AD473" s="111">
        <f>D$192</f>
        <v>3735</v>
      </c>
      <c r="AF473" s="9"/>
      <c r="AG473" s="104"/>
      <c r="AH473" s="104"/>
      <c r="AI473" s="104"/>
      <c r="AJ473" s="104"/>
      <c r="AL473" s="9"/>
      <c r="AM473" s="104"/>
      <c r="AN473" s="104"/>
      <c r="AO473" s="104"/>
      <c r="AP473" s="104"/>
    </row>
    <row r="474" spans="1:42" ht="20.25" customHeight="1" x14ac:dyDescent="0.2">
      <c r="A474" s="106" t="s">
        <v>581</v>
      </c>
      <c r="B474" s="153" t="s">
        <v>154</v>
      </c>
      <c r="C474" s="154" t="s">
        <v>163</v>
      </c>
      <c r="D474" s="51">
        <f t="shared" si="56"/>
        <v>40246</v>
      </c>
      <c r="E474" s="110">
        <f t="shared" si="54"/>
        <v>52319.8</v>
      </c>
      <c r="F474" s="96" t="s">
        <v>1166</v>
      </c>
      <c r="G474" s="96"/>
      <c r="H474" s="27" t="s">
        <v>205</v>
      </c>
      <c r="I474" s="2" t="s">
        <v>175</v>
      </c>
      <c r="J474" s="2" t="s">
        <v>182</v>
      </c>
      <c r="K474" s="2">
        <v>4</v>
      </c>
      <c r="L474" s="111">
        <f>D$213</f>
        <v>2519</v>
      </c>
      <c r="M474" s="102"/>
      <c r="N474" s="27" t="str">
        <f t="shared" si="61"/>
        <v>БАА.ОСЗ-147К</v>
      </c>
      <c r="O474" s="2" t="str">
        <f t="shared" si="62"/>
        <v>Комплект опор стола А-образных завершающих 1475мм (2шт.)</v>
      </c>
      <c r="P474" s="2" t="str">
        <f t="shared" si="63"/>
        <v>1471*60*718</v>
      </c>
      <c r="Q474" s="2">
        <v>1</v>
      </c>
      <c r="R474" s="111">
        <f t="shared" si="64"/>
        <v>9518</v>
      </c>
      <c r="S474" s="5"/>
      <c r="T474" s="27" t="s">
        <v>850</v>
      </c>
      <c r="U474" s="2" t="s">
        <v>82</v>
      </c>
      <c r="V474" s="2" t="s">
        <v>79</v>
      </c>
      <c r="W474" s="2">
        <v>1</v>
      </c>
      <c r="X474" s="111">
        <f>D517</f>
        <v>5712</v>
      </c>
      <c r="Y474" s="104"/>
      <c r="Z474" s="27" t="s">
        <v>701</v>
      </c>
      <c r="AA474" s="2" t="s">
        <v>122</v>
      </c>
      <c r="AB474" s="2" t="s">
        <v>88</v>
      </c>
      <c r="AC474" s="2">
        <v>4</v>
      </c>
      <c r="AD474" s="111">
        <f>D$193</f>
        <v>3735</v>
      </c>
      <c r="AF474" s="9"/>
      <c r="AG474" s="104"/>
      <c r="AH474" s="104"/>
      <c r="AI474" s="104"/>
      <c r="AJ474" s="104"/>
      <c r="AL474" s="9"/>
      <c r="AM474" s="104"/>
      <c r="AN474" s="104"/>
      <c r="AO474" s="104"/>
      <c r="AP474" s="104"/>
    </row>
    <row r="475" spans="1:42" ht="20.25" customHeight="1" thickBot="1" x14ac:dyDescent="0.25">
      <c r="A475" s="112" t="s">
        <v>582</v>
      </c>
      <c r="B475" s="155" t="s">
        <v>154</v>
      </c>
      <c r="C475" s="156" t="s">
        <v>164</v>
      </c>
      <c r="D475" s="144">
        <f t="shared" si="56"/>
        <v>42370</v>
      </c>
      <c r="E475" s="116">
        <f t="shared" si="54"/>
        <v>55081</v>
      </c>
      <c r="F475" s="96" t="s">
        <v>1167</v>
      </c>
      <c r="G475" s="96"/>
      <c r="H475" s="34" t="s">
        <v>206</v>
      </c>
      <c r="I475" s="119" t="s">
        <v>175</v>
      </c>
      <c r="J475" s="119" t="s">
        <v>183</v>
      </c>
      <c r="K475" s="119">
        <v>4</v>
      </c>
      <c r="L475" s="120">
        <f>D$214</f>
        <v>2741</v>
      </c>
      <c r="M475" s="102"/>
      <c r="N475" s="34" t="str">
        <f t="shared" si="61"/>
        <v>БАА.ОСЗ-147К</v>
      </c>
      <c r="O475" s="119" t="str">
        <f t="shared" si="62"/>
        <v>Комплект опор стола А-образных завершающих 1475мм (2шт.)</v>
      </c>
      <c r="P475" s="119" t="str">
        <f t="shared" si="63"/>
        <v>1471*60*718</v>
      </c>
      <c r="Q475" s="119">
        <v>1</v>
      </c>
      <c r="R475" s="120">
        <f t="shared" si="64"/>
        <v>9518</v>
      </c>
      <c r="S475" s="5"/>
      <c r="T475" s="34" t="s">
        <v>850</v>
      </c>
      <c r="U475" s="119" t="s">
        <v>82</v>
      </c>
      <c r="V475" s="119" t="s">
        <v>79</v>
      </c>
      <c r="W475" s="119">
        <v>1</v>
      </c>
      <c r="X475" s="120">
        <f>D517</f>
        <v>5712</v>
      </c>
      <c r="Y475" s="104"/>
      <c r="Z475" s="32" t="s">
        <v>702</v>
      </c>
      <c r="AA475" s="117" t="s">
        <v>123</v>
      </c>
      <c r="AB475" s="117" t="s">
        <v>89</v>
      </c>
      <c r="AC475" s="117">
        <v>4</v>
      </c>
      <c r="AD475" s="118">
        <f>D$194</f>
        <v>4044</v>
      </c>
      <c r="AF475" s="9"/>
      <c r="AG475" s="104"/>
      <c r="AH475" s="104"/>
      <c r="AI475" s="104"/>
      <c r="AJ475" s="104"/>
      <c r="AL475" s="9"/>
      <c r="AM475" s="104"/>
      <c r="AN475" s="104"/>
      <c r="AO475" s="104"/>
      <c r="AP475" s="104"/>
    </row>
    <row r="476" spans="1:42" ht="20.25" customHeight="1" x14ac:dyDescent="0.2">
      <c r="A476" s="91" t="s">
        <v>583</v>
      </c>
      <c r="B476" s="103" t="s">
        <v>155</v>
      </c>
      <c r="C476" s="99" t="s">
        <v>165</v>
      </c>
      <c r="D476" s="145">
        <f t="shared" si="56"/>
        <v>52148</v>
      </c>
      <c r="E476" s="95">
        <f t="shared" si="54"/>
        <v>67792.400000000009</v>
      </c>
      <c r="F476" s="96" t="s">
        <v>1168</v>
      </c>
      <c r="G476" s="96"/>
      <c r="H476" s="22" t="s">
        <v>202</v>
      </c>
      <c r="I476" s="100" t="s">
        <v>175</v>
      </c>
      <c r="J476" s="100" t="s">
        <v>179</v>
      </c>
      <c r="K476" s="100">
        <v>6</v>
      </c>
      <c r="L476" s="101">
        <f>D$210</f>
        <v>2086</v>
      </c>
      <c r="M476" s="102"/>
      <c r="N476" s="22" t="str">
        <f t="shared" si="61"/>
        <v>БАА.ОСЗ-147К</v>
      </c>
      <c r="O476" s="100" t="str">
        <f t="shared" si="62"/>
        <v>Комплект опор стола А-образных завершающих 1475мм (2шт.)</v>
      </c>
      <c r="P476" s="100" t="str">
        <f t="shared" si="63"/>
        <v>1471*60*718</v>
      </c>
      <c r="Q476" s="100">
        <v>1</v>
      </c>
      <c r="R476" s="101">
        <f t="shared" si="64"/>
        <v>9518</v>
      </c>
      <c r="S476" s="5"/>
      <c r="T476" s="22" t="s">
        <v>850</v>
      </c>
      <c r="U476" s="100" t="s">
        <v>82</v>
      </c>
      <c r="V476" s="100" t="s">
        <v>79</v>
      </c>
      <c r="W476" s="100">
        <v>2</v>
      </c>
      <c r="X476" s="101">
        <f>D517</f>
        <v>5712</v>
      </c>
      <c r="Y476" s="104"/>
      <c r="Z476" s="22" t="s">
        <v>752</v>
      </c>
      <c r="AA476" s="100" t="s">
        <v>119</v>
      </c>
      <c r="AB476" s="100" t="s">
        <v>85</v>
      </c>
      <c r="AC476" s="100">
        <v>6</v>
      </c>
      <c r="AD476" s="101">
        <f>D$190</f>
        <v>3115</v>
      </c>
      <c r="AF476" s="9"/>
      <c r="AG476" s="104"/>
      <c r="AH476" s="104"/>
      <c r="AI476" s="104"/>
      <c r="AJ476" s="104"/>
      <c r="AL476" s="9"/>
      <c r="AM476" s="104"/>
      <c r="AN476" s="104"/>
      <c r="AO476" s="104"/>
      <c r="AP476" s="104"/>
    </row>
    <row r="477" spans="1:42" ht="20.25" customHeight="1" x14ac:dyDescent="0.2">
      <c r="A477" s="106" t="s">
        <v>584</v>
      </c>
      <c r="B477" s="153" t="s">
        <v>155</v>
      </c>
      <c r="C477" s="154" t="s">
        <v>164</v>
      </c>
      <c r="D477" s="51">
        <f t="shared" si="56"/>
        <v>55304</v>
      </c>
      <c r="E477" s="110">
        <f t="shared" si="54"/>
        <v>71895.199999999997</v>
      </c>
      <c r="F477" s="96" t="s">
        <v>1169</v>
      </c>
      <c r="G477" s="96"/>
      <c r="H477" s="27" t="s">
        <v>203</v>
      </c>
      <c r="I477" s="2" t="s">
        <v>175</v>
      </c>
      <c r="J477" s="2" t="s">
        <v>180</v>
      </c>
      <c r="K477" s="2">
        <v>6</v>
      </c>
      <c r="L477" s="111">
        <f>D$211</f>
        <v>2302</v>
      </c>
      <c r="M477" s="102"/>
      <c r="N477" s="27" t="str">
        <f t="shared" si="61"/>
        <v>БАА.ОСЗ-147К</v>
      </c>
      <c r="O477" s="2" t="str">
        <f t="shared" si="62"/>
        <v>Комплект опор стола А-образных завершающих 1475мм (2шт.)</v>
      </c>
      <c r="P477" s="2" t="str">
        <f t="shared" si="63"/>
        <v>1471*60*718</v>
      </c>
      <c r="Q477" s="2">
        <v>1</v>
      </c>
      <c r="R477" s="111">
        <f t="shared" si="64"/>
        <v>9518</v>
      </c>
      <c r="S477" s="5"/>
      <c r="T477" s="27" t="s">
        <v>850</v>
      </c>
      <c r="U477" s="2" t="s">
        <v>82</v>
      </c>
      <c r="V477" s="2" t="s">
        <v>79</v>
      </c>
      <c r="W477" s="2">
        <v>2</v>
      </c>
      <c r="X477" s="111">
        <f>D517</f>
        <v>5712</v>
      </c>
      <c r="Y477" s="104"/>
      <c r="Z477" s="27" t="s">
        <v>739</v>
      </c>
      <c r="AA477" s="2" t="s">
        <v>120</v>
      </c>
      <c r="AB477" s="2" t="s">
        <v>86</v>
      </c>
      <c r="AC477" s="2">
        <v>6</v>
      </c>
      <c r="AD477" s="111">
        <f>D$191</f>
        <v>3425</v>
      </c>
      <c r="AF477" s="9"/>
      <c r="AG477" s="104"/>
      <c r="AH477" s="104"/>
      <c r="AI477" s="104"/>
      <c r="AJ477" s="104"/>
      <c r="AL477" s="9"/>
      <c r="AM477" s="104"/>
      <c r="AN477" s="104"/>
      <c r="AO477" s="104"/>
      <c r="AP477" s="104"/>
    </row>
    <row r="478" spans="1:42" ht="20.25" customHeight="1" x14ac:dyDescent="0.2">
      <c r="A478" s="106" t="s">
        <v>585</v>
      </c>
      <c r="B478" s="153" t="s">
        <v>155</v>
      </c>
      <c r="C478" s="154" t="s">
        <v>166</v>
      </c>
      <c r="D478" s="51">
        <f t="shared" si="56"/>
        <v>57812</v>
      </c>
      <c r="E478" s="110">
        <f t="shared" si="54"/>
        <v>75155.600000000006</v>
      </c>
      <c r="F478" s="96" t="s">
        <v>1170</v>
      </c>
      <c r="G478" s="96"/>
      <c r="H478" s="27" t="s">
        <v>204</v>
      </c>
      <c r="I478" s="2" t="s">
        <v>175</v>
      </c>
      <c r="J478" s="2" t="s">
        <v>181</v>
      </c>
      <c r="K478" s="2">
        <v>6</v>
      </c>
      <c r="L478" s="111">
        <f>D$212</f>
        <v>2410</v>
      </c>
      <c r="M478" s="102"/>
      <c r="N478" s="27" t="str">
        <f t="shared" si="61"/>
        <v>БАА.ОСЗ-147К</v>
      </c>
      <c r="O478" s="2" t="str">
        <f t="shared" si="62"/>
        <v>Комплект опор стола А-образных завершающих 1475мм (2шт.)</v>
      </c>
      <c r="P478" s="2" t="str">
        <f t="shared" si="63"/>
        <v>1471*60*718</v>
      </c>
      <c r="Q478" s="2">
        <v>1</v>
      </c>
      <c r="R478" s="111">
        <f t="shared" si="64"/>
        <v>9518</v>
      </c>
      <c r="S478" s="5"/>
      <c r="T478" s="27" t="s">
        <v>850</v>
      </c>
      <c r="U478" s="2" t="s">
        <v>82</v>
      </c>
      <c r="V478" s="2" t="s">
        <v>79</v>
      </c>
      <c r="W478" s="2">
        <v>2</v>
      </c>
      <c r="X478" s="111">
        <f>D517</f>
        <v>5712</v>
      </c>
      <c r="Y478" s="104"/>
      <c r="Z478" s="27" t="s">
        <v>753</v>
      </c>
      <c r="AA478" s="2" t="s">
        <v>121</v>
      </c>
      <c r="AB478" s="2" t="s">
        <v>87</v>
      </c>
      <c r="AC478" s="2">
        <v>6</v>
      </c>
      <c r="AD478" s="111">
        <f>D$192</f>
        <v>3735</v>
      </c>
      <c r="AF478" s="9"/>
      <c r="AG478" s="104"/>
      <c r="AH478" s="104"/>
      <c r="AI478" s="104"/>
      <c r="AJ478" s="104"/>
      <c r="AL478" s="9"/>
      <c r="AM478" s="104"/>
      <c r="AN478" s="104"/>
      <c r="AO478" s="104"/>
      <c r="AP478" s="104"/>
    </row>
    <row r="479" spans="1:42" ht="20.25" customHeight="1" x14ac:dyDescent="0.2">
      <c r="A479" s="106" t="s">
        <v>586</v>
      </c>
      <c r="B479" s="153" t="s">
        <v>155</v>
      </c>
      <c r="C479" s="154" t="s">
        <v>167</v>
      </c>
      <c r="D479" s="51">
        <f t="shared" si="56"/>
        <v>58466</v>
      </c>
      <c r="E479" s="110">
        <f t="shared" si="54"/>
        <v>76005.8</v>
      </c>
      <c r="F479" s="96" t="s">
        <v>1171</v>
      </c>
      <c r="G479" s="96"/>
      <c r="H479" s="27" t="s">
        <v>205</v>
      </c>
      <c r="I479" s="2" t="s">
        <v>175</v>
      </c>
      <c r="J479" s="2" t="s">
        <v>182</v>
      </c>
      <c r="K479" s="2">
        <v>6</v>
      </c>
      <c r="L479" s="111">
        <f>D$213</f>
        <v>2519</v>
      </c>
      <c r="M479" s="102"/>
      <c r="N479" s="27" t="str">
        <f t="shared" si="61"/>
        <v>БАА.ОСЗ-147К</v>
      </c>
      <c r="O479" s="2" t="str">
        <f t="shared" si="62"/>
        <v>Комплект опор стола А-образных завершающих 1475мм (2шт.)</v>
      </c>
      <c r="P479" s="2" t="str">
        <f t="shared" si="63"/>
        <v>1471*60*718</v>
      </c>
      <c r="Q479" s="2">
        <v>1</v>
      </c>
      <c r="R479" s="111">
        <f t="shared" si="64"/>
        <v>9518</v>
      </c>
      <c r="S479" s="5"/>
      <c r="T479" s="27" t="s">
        <v>850</v>
      </c>
      <c r="U479" s="2" t="s">
        <v>82</v>
      </c>
      <c r="V479" s="2" t="s">
        <v>79</v>
      </c>
      <c r="W479" s="2">
        <v>2</v>
      </c>
      <c r="X479" s="111">
        <f>D517</f>
        <v>5712</v>
      </c>
      <c r="Y479" s="104"/>
      <c r="Z479" s="27" t="s">
        <v>701</v>
      </c>
      <c r="AA479" s="2" t="s">
        <v>122</v>
      </c>
      <c r="AB479" s="2" t="s">
        <v>88</v>
      </c>
      <c r="AC479" s="2">
        <v>6</v>
      </c>
      <c r="AD479" s="111">
        <f>D$193</f>
        <v>3735</v>
      </c>
      <c r="AF479" s="9"/>
      <c r="AG479" s="104"/>
      <c r="AH479" s="104"/>
      <c r="AI479" s="104"/>
      <c r="AJ479" s="104"/>
      <c r="AL479" s="9"/>
      <c r="AM479" s="104"/>
      <c r="AN479" s="104"/>
      <c r="AO479" s="104"/>
      <c r="AP479" s="104"/>
    </row>
    <row r="480" spans="1:42" ht="20.25" customHeight="1" thickBot="1" x14ac:dyDescent="0.25">
      <c r="A480" s="112" t="s">
        <v>587</v>
      </c>
      <c r="B480" s="155" t="s">
        <v>155</v>
      </c>
      <c r="C480" s="156" t="s">
        <v>168</v>
      </c>
      <c r="D480" s="144">
        <f t="shared" si="56"/>
        <v>61652</v>
      </c>
      <c r="E480" s="116">
        <f t="shared" si="54"/>
        <v>80147.600000000006</v>
      </c>
      <c r="F480" s="96" t="s">
        <v>1172</v>
      </c>
      <c r="G480" s="96"/>
      <c r="H480" s="32" t="s">
        <v>206</v>
      </c>
      <c r="I480" s="117" t="s">
        <v>175</v>
      </c>
      <c r="J480" s="117" t="s">
        <v>183</v>
      </c>
      <c r="K480" s="117">
        <v>6</v>
      </c>
      <c r="L480" s="118">
        <f>D$214</f>
        <v>2741</v>
      </c>
      <c r="M480" s="102"/>
      <c r="N480" s="32" t="str">
        <f t="shared" si="61"/>
        <v>БАА.ОСЗ-147К</v>
      </c>
      <c r="O480" s="117" t="str">
        <f t="shared" si="62"/>
        <v>Комплект опор стола А-образных завершающих 1475мм (2шт.)</v>
      </c>
      <c r="P480" s="117" t="str">
        <f t="shared" si="63"/>
        <v>1471*60*718</v>
      </c>
      <c r="Q480" s="117">
        <v>1</v>
      </c>
      <c r="R480" s="118">
        <f t="shared" si="64"/>
        <v>9518</v>
      </c>
      <c r="S480" s="5"/>
      <c r="T480" s="32" t="s">
        <v>850</v>
      </c>
      <c r="U480" s="117" t="s">
        <v>82</v>
      </c>
      <c r="V480" s="117" t="s">
        <v>79</v>
      </c>
      <c r="W480" s="117">
        <v>2</v>
      </c>
      <c r="X480" s="118">
        <f>D517</f>
        <v>5712</v>
      </c>
      <c r="Y480" s="104"/>
      <c r="Z480" s="32" t="s">
        <v>702</v>
      </c>
      <c r="AA480" s="117" t="s">
        <v>123</v>
      </c>
      <c r="AB480" s="117" t="s">
        <v>89</v>
      </c>
      <c r="AC480" s="117">
        <v>6</v>
      </c>
      <c r="AD480" s="118">
        <f>D$194</f>
        <v>4044</v>
      </c>
      <c r="AF480" s="9"/>
      <c r="AG480" s="104"/>
      <c r="AH480" s="104"/>
      <c r="AI480" s="104"/>
      <c r="AJ480" s="104"/>
      <c r="AL480" s="9"/>
      <c r="AM480" s="104"/>
      <c r="AN480" s="104"/>
      <c r="AO480" s="104"/>
      <c r="AP480" s="104"/>
    </row>
    <row r="481" spans="1:52" ht="20.25" customHeight="1" x14ac:dyDescent="0.2">
      <c r="A481" s="132" t="s">
        <v>588</v>
      </c>
      <c r="B481" s="103" t="s">
        <v>129</v>
      </c>
      <c r="C481" s="99" t="s">
        <v>130</v>
      </c>
      <c r="D481" s="145">
        <f t="shared" si="56"/>
        <v>17873</v>
      </c>
      <c r="E481" s="95">
        <f t="shared" si="54"/>
        <v>23234.9</v>
      </c>
      <c r="F481" s="96" t="s">
        <v>1214</v>
      </c>
      <c r="G481" s="96"/>
      <c r="H481" s="38" t="s">
        <v>241</v>
      </c>
      <c r="I481" s="124" t="s">
        <v>191</v>
      </c>
      <c r="J481" s="124" t="s">
        <v>192</v>
      </c>
      <c r="K481" s="124">
        <v>1</v>
      </c>
      <c r="L481" s="125">
        <f>D$227</f>
        <v>2761</v>
      </c>
      <c r="M481" s="102"/>
      <c r="N481" s="38" t="str">
        <f>$A$510</f>
        <v>БАА.ОСЗ-123К</v>
      </c>
      <c r="O481" s="124" t="str">
        <f>$B$510</f>
        <v>Комплект опор стола А-образных завершающих 1235мм (2шт.)</v>
      </c>
      <c r="P481" s="124" t="str">
        <f>$C$510</f>
        <v>1231*60*718</v>
      </c>
      <c r="Q481" s="124">
        <v>1</v>
      </c>
      <c r="R481" s="125">
        <f>$D$510</f>
        <v>8882</v>
      </c>
      <c r="S481" s="5"/>
      <c r="T481" s="22" t="s">
        <v>752</v>
      </c>
      <c r="U481" s="124" t="s">
        <v>119</v>
      </c>
      <c r="V481" s="124" t="s">
        <v>85</v>
      </c>
      <c r="W481" s="124">
        <v>2</v>
      </c>
      <c r="X481" s="125">
        <f>D$190</f>
        <v>3115</v>
      </c>
      <c r="Y481" s="104"/>
      <c r="Z481" s="9"/>
      <c r="AA481" s="104"/>
      <c r="AB481" s="104"/>
      <c r="AC481" s="104"/>
      <c r="AD481" s="104"/>
      <c r="AF481" s="9"/>
      <c r="AG481" s="104"/>
      <c r="AH481" s="104"/>
      <c r="AI481" s="104"/>
      <c r="AJ481" s="104"/>
      <c r="AL481" s="9"/>
      <c r="AM481" s="104"/>
      <c r="AN481" s="104"/>
      <c r="AO481" s="104"/>
      <c r="AP481" s="104"/>
    </row>
    <row r="482" spans="1:52" ht="20.25" customHeight="1" x14ac:dyDescent="0.2">
      <c r="A482" s="128" t="s">
        <v>589</v>
      </c>
      <c r="B482" s="153" t="s">
        <v>129</v>
      </c>
      <c r="C482" s="154" t="s">
        <v>131</v>
      </c>
      <c r="D482" s="51">
        <f t="shared" si="56"/>
        <v>18933</v>
      </c>
      <c r="E482" s="110">
        <f t="shared" si="54"/>
        <v>24612.9</v>
      </c>
      <c r="F482" s="96" t="s">
        <v>1215</v>
      </c>
      <c r="G482" s="96"/>
      <c r="H482" s="27" t="s">
        <v>242</v>
      </c>
      <c r="I482" s="2" t="s">
        <v>191</v>
      </c>
      <c r="J482" s="2" t="s">
        <v>193</v>
      </c>
      <c r="K482" s="2">
        <v>1</v>
      </c>
      <c r="L482" s="111">
        <f>D$228</f>
        <v>3201</v>
      </c>
      <c r="M482" s="102"/>
      <c r="N482" s="27" t="str">
        <f t="shared" ref="N482:N495" si="65">$A$510</f>
        <v>БАА.ОСЗ-123К</v>
      </c>
      <c r="O482" s="2" t="str">
        <f t="shared" ref="O482:O495" si="66">$B$510</f>
        <v>Комплект опор стола А-образных завершающих 1235мм (2шт.)</v>
      </c>
      <c r="P482" s="2" t="str">
        <f t="shared" ref="P482:P495" si="67">$C$510</f>
        <v>1231*60*718</v>
      </c>
      <c r="Q482" s="2">
        <v>1</v>
      </c>
      <c r="R482" s="111">
        <f t="shared" ref="R482:R495" si="68">$D$510</f>
        <v>8882</v>
      </c>
      <c r="S482" s="5"/>
      <c r="T482" s="27" t="s">
        <v>739</v>
      </c>
      <c r="U482" s="2" t="s">
        <v>120</v>
      </c>
      <c r="V482" s="2" t="s">
        <v>86</v>
      </c>
      <c r="W482" s="2">
        <v>2</v>
      </c>
      <c r="X482" s="111">
        <f>D$191</f>
        <v>3425</v>
      </c>
      <c r="Y482" s="104"/>
      <c r="Z482" s="9"/>
      <c r="AA482" s="104"/>
      <c r="AB482" s="104"/>
      <c r="AC482" s="104"/>
      <c r="AD482" s="104"/>
      <c r="AF482" s="9"/>
      <c r="AG482" s="104"/>
      <c r="AH482" s="104"/>
      <c r="AI482" s="104"/>
      <c r="AJ482" s="104"/>
      <c r="AL482" s="9"/>
      <c r="AM482" s="104"/>
      <c r="AN482" s="104"/>
      <c r="AO482" s="104"/>
      <c r="AP482" s="104"/>
    </row>
    <row r="483" spans="1:52" ht="20.25" customHeight="1" x14ac:dyDescent="0.2">
      <c r="A483" s="128" t="s">
        <v>590</v>
      </c>
      <c r="B483" s="153" t="s">
        <v>129</v>
      </c>
      <c r="C483" s="154" t="s">
        <v>132</v>
      </c>
      <c r="D483" s="51">
        <f t="shared" si="56"/>
        <v>19983</v>
      </c>
      <c r="E483" s="110">
        <f t="shared" si="54"/>
        <v>25977.9</v>
      </c>
      <c r="F483" s="96" t="s">
        <v>1216</v>
      </c>
      <c r="G483" s="96"/>
      <c r="H483" s="27" t="s">
        <v>243</v>
      </c>
      <c r="I483" s="2" t="s">
        <v>191</v>
      </c>
      <c r="J483" s="2" t="s">
        <v>194</v>
      </c>
      <c r="K483" s="2">
        <v>1</v>
      </c>
      <c r="L483" s="111">
        <f>D$229</f>
        <v>3631</v>
      </c>
      <c r="M483" s="102"/>
      <c r="N483" s="27" t="str">
        <f t="shared" si="65"/>
        <v>БАА.ОСЗ-123К</v>
      </c>
      <c r="O483" s="2" t="str">
        <f t="shared" si="66"/>
        <v>Комплект опор стола А-образных завершающих 1235мм (2шт.)</v>
      </c>
      <c r="P483" s="2" t="str">
        <f t="shared" si="67"/>
        <v>1231*60*718</v>
      </c>
      <c r="Q483" s="2">
        <v>1</v>
      </c>
      <c r="R483" s="111">
        <f t="shared" si="68"/>
        <v>8882</v>
      </c>
      <c r="S483" s="5"/>
      <c r="T483" s="27" t="s">
        <v>753</v>
      </c>
      <c r="U483" s="2" t="s">
        <v>121</v>
      </c>
      <c r="V483" s="2" t="s">
        <v>87</v>
      </c>
      <c r="W483" s="2">
        <v>2</v>
      </c>
      <c r="X483" s="111">
        <f>D$192</f>
        <v>3735</v>
      </c>
      <c r="Y483" s="104"/>
      <c r="Z483" s="9"/>
      <c r="AA483" s="104"/>
      <c r="AB483" s="104"/>
      <c r="AC483" s="104"/>
      <c r="AD483" s="104"/>
      <c r="AF483" s="9"/>
      <c r="AG483" s="104"/>
      <c r="AH483" s="104"/>
      <c r="AI483" s="104"/>
      <c r="AJ483" s="104"/>
      <c r="AL483" s="9"/>
      <c r="AM483" s="104"/>
      <c r="AN483" s="104"/>
      <c r="AO483" s="104"/>
      <c r="AP483" s="104"/>
    </row>
    <row r="484" spans="1:52" ht="20.25" customHeight="1" x14ac:dyDescent="0.2">
      <c r="A484" s="128" t="s">
        <v>591</v>
      </c>
      <c r="B484" s="153" t="s">
        <v>129</v>
      </c>
      <c r="C484" s="154" t="s">
        <v>133</v>
      </c>
      <c r="D484" s="51">
        <f t="shared" si="56"/>
        <v>20454</v>
      </c>
      <c r="E484" s="110">
        <f t="shared" si="54"/>
        <v>26590.2</v>
      </c>
      <c r="F484" s="96" t="s">
        <v>1217</v>
      </c>
      <c r="G484" s="96"/>
      <c r="H484" s="27" t="s">
        <v>244</v>
      </c>
      <c r="I484" s="2" t="s">
        <v>191</v>
      </c>
      <c r="J484" s="2" t="s">
        <v>195</v>
      </c>
      <c r="K484" s="2">
        <v>1</v>
      </c>
      <c r="L484" s="111">
        <f>D$230</f>
        <v>4102</v>
      </c>
      <c r="M484" s="102"/>
      <c r="N484" s="27" t="str">
        <f t="shared" si="65"/>
        <v>БАА.ОСЗ-123К</v>
      </c>
      <c r="O484" s="2" t="str">
        <f t="shared" si="66"/>
        <v>Комплект опор стола А-образных завершающих 1235мм (2шт.)</v>
      </c>
      <c r="P484" s="2" t="str">
        <f t="shared" si="67"/>
        <v>1231*60*718</v>
      </c>
      <c r="Q484" s="2">
        <v>1</v>
      </c>
      <c r="R484" s="111">
        <f t="shared" si="68"/>
        <v>8882</v>
      </c>
      <c r="S484" s="5"/>
      <c r="T484" s="27" t="s">
        <v>701</v>
      </c>
      <c r="U484" s="2" t="s">
        <v>122</v>
      </c>
      <c r="V484" s="2" t="s">
        <v>88</v>
      </c>
      <c r="W484" s="2">
        <v>2</v>
      </c>
      <c r="X484" s="111">
        <f>D$193</f>
        <v>3735</v>
      </c>
      <c r="Y484" s="104"/>
      <c r="Z484" s="9"/>
      <c r="AA484" s="104"/>
      <c r="AB484" s="104"/>
      <c r="AC484" s="104"/>
      <c r="AD484" s="104"/>
      <c r="AF484" s="9"/>
      <c r="AG484" s="104"/>
      <c r="AH484" s="104"/>
      <c r="AI484" s="104"/>
      <c r="AJ484" s="104"/>
      <c r="AL484" s="9"/>
      <c r="AM484" s="104"/>
      <c r="AN484" s="104"/>
      <c r="AO484" s="104"/>
      <c r="AP484" s="104"/>
    </row>
    <row r="485" spans="1:52" ht="20.25" customHeight="1" thickBot="1" x14ac:dyDescent="0.25">
      <c r="A485" s="143" t="s">
        <v>592</v>
      </c>
      <c r="B485" s="155" t="s">
        <v>129</v>
      </c>
      <c r="C485" s="156" t="s">
        <v>134</v>
      </c>
      <c r="D485" s="144">
        <f t="shared" si="56"/>
        <v>21542</v>
      </c>
      <c r="E485" s="116">
        <f t="shared" si="54"/>
        <v>28004.600000000002</v>
      </c>
      <c r="F485" s="96" t="s">
        <v>1218</v>
      </c>
      <c r="G485" s="96"/>
      <c r="H485" s="34" t="s">
        <v>245</v>
      </c>
      <c r="I485" s="119" t="s">
        <v>191</v>
      </c>
      <c r="J485" s="119" t="s">
        <v>196</v>
      </c>
      <c r="K485" s="119">
        <v>1</v>
      </c>
      <c r="L485" s="120">
        <f>D$231</f>
        <v>4572</v>
      </c>
      <c r="M485" s="102"/>
      <c r="N485" s="34" t="str">
        <f t="shared" si="65"/>
        <v>БАА.ОСЗ-123К</v>
      </c>
      <c r="O485" s="119" t="str">
        <f t="shared" si="66"/>
        <v>Комплект опор стола А-образных завершающих 1235мм (2шт.)</v>
      </c>
      <c r="P485" s="119" t="str">
        <f t="shared" si="67"/>
        <v>1231*60*718</v>
      </c>
      <c r="Q485" s="119">
        <v>1</v>
      </c>
      <c r="R485" s="120">
        <f t="shared" si="68"/>
        <v>8882</v>
      </c>
      <c r="S485" s="5"/>
      <c r="T485" s="32" t="s">
        <v>702</v>
      </c>
      <c r="U485" s="119" t="s">
        <v>123</v>
      </c>
      <c r="V485" s="119" t="s">
        <v>89</v>
      </c>
      <c r="W485" s="119">
        <v>2</v>
      </c>
      <c r="X485" s="120">
        <f>D$194</f>
        <v>4044</v>
      </c>
      <c r="Y485" s="104"/>
      <c r="Z485" s="9"/>
      <c r="AA485" s="104"/>
      <c r="AB485" s="104"/>
      <c r="AC485" s="104"/>
      <c r="AD485" s="104"/>
      <c r="AF485" s="9"/>
      <c r="AG485" s="104"/>
      <c r="AH485" s="104"/>
      <c r="AI485" s="104"/>
      <c r="AJ485" s="104"/>
      <c r="AL485" s="9"/>
      <c r="AM485" s="104"/>
      <c r="AN485" s="104"/>
      <c r="AO485" s="104"/>
      <c r="AP485" s="104"/>
    </row>
    <row r="486" spans="1:52" ht="20.25" customHeight="1" x14ac:dyDescent="0.2">
      <c r="A486" s="132" t="s">
        <v>593</v>
      </c>
      <c r="B486" s="103" t="s">
        <v>135</v>
      </c>
      <c r="C486" s="99" t="s">
        <v>137</v>
      </c>
      <c r="D486" s="145">
        <f t="shared" si="56"/>
        <v>32262</v>
      </c>
      <c r="E486" s="95">
        <f t="shared" si="54"/>
        <v>41940.6</v>
      </c>
      <c r="F486" s="96" t="s">
        <v>1219</v>
      </c>
      <c r="G486" s="96"/>
      <c r="H486" s="22" t="s">
        <v>241</v>
      </c>
      <c r="I486" s="100" t="s">
        <v>191</v>
      </c>
      <c r="J486" s="100" t="s">
        <v>192</v>
      </c>
      <c r="K486" s="100">
        <v>2</v>
      </c>
      <c r="L486" s="101">
        <f>D$227</f>
        <v>2761</v>
      </c>
      <c r="M486" s="102"/>
      <c r="N486" s="22" t="str">
        <f t="shared" si="65"/>
        <v>БАА.ОСЗ-123К</v>
      </c>
      <c r="O486" s="100" t="str">
        <f t="shared" si="66"/>
        <v>Комплект опор стола А-образных завершающих 1235мм (2шт.)</v>
      </c>
      <c r="P486" s="100" t="str">
        <f t="shared" si="67"/>
        <v>1231*60*718</v>
      </c>
      <c r="Q486" s="100">
        <v>1</v>
      </c>
      <c r="R486" s="101">
        <f t="shared" si="68"/>
        <v>8882</v>
      </c>
      <c r="S486" s="5"/>
      <c r="T486" s="22" t="s">
        <v>848</v>
      </c>
      <c r="U486" s="100" t="s">
        <v>81</v>
      </c>
      <c r="V486" s="100" t="s">
        <v>78</v>
      </c>
      <c r="W486" s="100">
        <v>1</v>
      </c>
      <c r="X486" s="101">
        <f>D516</f>
        <v>5398</v>
      </c>
      <c r="Y486" s="104"/>
      <c r="Z486" s="22" t="s">
        <v>752</v>
      </c>
      <c r="AA486" s="100" t="s">
        <v>119</v>
      </c>
      <c r="AB486" s="100" t="s">
        <v>85</v>
      </c>
      <c r="AC486" s="100">
        <v>4</v>
      </c>
      <c r="AD486" s="101">
        <f>D$190</f>
        <v>3115</v>
      </c>
      <c r="AF486" s="9"/>
      <c r="AG486" s="104"/>
      <c r="AH486" s="104"/>
      <c r="AI486" s="104"/>
      <c r="AJ486" s="104"/>
      <c r="AL486" s="9"/>
      <c r="AM486" s="104"/>
      <c r="AN486" s="104"/>
      <c r="AO486" s="104"/>
      <c r="AP486" s="104"/>
    </row>
    <row r="487" spans="1:52" ht="20.25" customHeight="1" x14ac:dyDescent="0.2">
      <c r="A487" s="128" t="s">
        <v>594</v>
      </c>
      <c r="B487" s="153" t="s">
        <v>135</v>
      </c>
      <c r="C487" s="154" t="s">
        <v>138</v>
      </c>
      <c r="D487" s="51">
        <f t="shared" si="56"/>
        <v>34382</v>
      </c>
      <c r="E487" s="110">
        <f t="shared" si="54"/>
        <v>44696.6</v>
      </c>
      <c r="F487" s="96" t="s">
        <v>1220</v>
      </c>
      <c r="G487" s="96"/>
      <c r="H487" s="27" t="s">
        <v>242</v>
      </c>
      <c r="I487" s="2" t="s">
        <v>191</v>
      </c>
      <c r="J487" s="2" t="s">
        <v>193</v>
      </c>
      <c r="K487" s="2">
        <v>2</v>
      </c>
      <c r="L487" s="111">
        <f>D$228</f>
        <v>3201</v>
      </c>
      <c r="M487" s="102"/>
      <c r="N487" s="27" t="str">
        <f t="shared" si="65"/>
        <v>БАА.ОСЗ-123К</v>
      </c>
      <c r="O487" s="2" t="str">
        <f t="shared" si="66"/>
        <v>Комплект опор стола А-образных завершающих 1235мм (2шт.)</v>
      </c>
      <c r="P487" s="2" t="str">
        <f t="shared" si="67"/>
        <v>1231*60*718</v>
      </c>
      <c r="Q487" s="2">
        <v>1</v>
      </c>
      <c r="R487" s="111">
        <f t="shared" si="68"/>
        <v>8882</v>
      </c>
      <c r="S487" s="5"/>
      <c r="T487" s="27" t="s">
        <v>848</v>
      </c>
      <c r="U487" s="2" t="s">
        <v>81</v>
      </c>
      <c r="V487" s="2" t="s">
        <v>78</v>
      </c>
      <c r="W487" s="2">
        <v>1</v>
      </c>
      <c r="X487" s="111">
        <f>D516</f>
        <v>5398</v>
      </c>
      <c r="Y487" s="104"/>
      <c r="Z487" s="27" t="s">
        <v>739</v>
      </c>
      <c r="AA487" s="2" t="s">
        <v>120</v>
      </c>
      <c r="AB487" s="2" t="s">
        <v>86</v>
      </c>
      <c r="AC487" s="2">
        <v>4</v>
      </c>
      <c r="AD487" s="111">
        <f>D$191</f>
        <v>3425</v>
      </c>
      <c r="AF487" s="9"/>
      <c r="AG487" s="104"/>
      <c r="AH487" s="104"/>
      <c r="AI487" s="104"/>
      <c r="AJ487" s="104"/>
      <c r="AL487" s="9"/>
      <c r="AM487" s="104"/>
      <c r="AN487" s="104"/>
      <c r="AO487" s="104"/>
      <c r="AP487" s="104"/>
    </row>
    <row r="488" spans="1:52" ht="20.25" customHeight="1" x14ac:dyDescent="0.2">
      <c r="A488" s="128" t="s">
        <v>595</v>
      </c>
      <c r="B488" s="153" t="s">
        <v>135</v>
      </c>
      <c r="C488" s="154" t="s">
        <v>139</v>
      </c>
      <c r="D488" s="51">
        <f t="shared" si="56"/>
        <v>36482</v>
      </c>
      <c r="E488" s="110">
        <f t="shared" si="54"/>
        <v>47426.6</v>
      </c>
      <c r="F488" s="96" t="s">
        <v>1221</v>
      </c>
      <c r="G488" s="96"/>
      <c r="H488" s="27" t="s">
        <v>243</v>
      </c>
      <c r="I488" s="2" t="s">
        <v>191</v>
      </c>
      <c r="J488" s="2" t="s">
        <v>194</v>
      </c>
      <c r="K488" s="2">
        <v>2</v>
      </c>
      <c r="L488" s="111">
        <f>D$229</f>
        <v>3631</v>
      </c>
      <c r="M488" s="102"/>
      <c r="N488" s="27" t="str">
        <f t="shared" si="65"/>
        <v>БАА.ОСЗ-123К</v>
      </c>
      <c r="O488" s="2" t="str">
        <f t="shared" si="66"/>
        <v>Комплект опор стола А-образных завершающих 1235мм (2шт.)</v>
      </c>
      <c r="P488" s="2" t="str">
        <f t="shared" si="67"/>
        <v>1231*60*718</v>
      </c>
      <c r="Q488" s="2">
        <v>1</v>
      </c>
      <c r="R488" s="111">
        <f t="shared" si="68"/>
        <v>8882</v>
      </c>
      <c r="S488" s="5"/>
      <c r="T488" s="27" t="s">
        <v>848</v>
      </c>
      <c r="U488" s="2" t="s">
        <v>81</v>
      </c>
      <c r="V488" s="2" t="s">
        <v>78</v>
      </c>
      <c r="W488" s="2">
        <v>1</v>
      </c>
      <c r="X488" s="111">
        <f>D516</f>
        <v>5398</v>
      </c>
      <c r="Y488" s="104"/>
      <c r="Z488" s="27" t="s">
        <v>753</v>
      </c>
      <c r="AA488" s="2" t="s">
        <v>121</v>
      </c>
      <c r="AB488" s="2" t="s">
        <v>87</v>
      </c>
      <c r="AC488" s="2">
        <v>4</v>
      </c>
      <c r="AD488" s="111">
        <f>D$192</f>
        <v>3735</v>
      </c>
      <c r="AF488" s="9"/>
      <c r="AG488" s="104"/>
      <c r="AH488" s="104"/>
      <c r="AI488" s="104"/>
      <c r="AJ488" s="104"/>
      <c r="AL488" s="9"/>
      <c r="AM488" s="104"/>
      <c r="AN488" s="104"/>
      <c r="AO488" s="104"/>
      <c r="AP488" s="104"/>
    </row>
    <row r="489" spans="1:52" ht="20.25" customHeight="1" x14ac:dyDescent="0.2">
      <c r="A489" s="128" t="s">
        <v>596</v>
      </c>
      <c r="B489" s="153" t="s">
        <v>135</v>
      </c>
      <c r="C489" s="154" t="s">
        <v>140</v>
      </c>
      <c r="D489" s="51">
        <f t="shared" si="56"/>
        <v>37424</v>
      </c>
      <c r="E489" s="110">
        <f t="shared" si="54"/>
        <v>48651.200000000004</v>
      </c>
      <c r="F489" s="96" t="s">
        <v>1120</v>
      </c>
      <c r="G489" s="96"/>
      <c r="H489" s="27" t="s">
        <v>244</v>
      </c>
      <c r="I489" s="2" t="s">
        <v>191</v>
      </c>
      <c r="J489" s="2" t="s">
        <v>195</v>
      </c>
      <c r="K489" s="2">
        <v>2</v>
      </c>
      <c r="L489" s="111">
        <f>D$230</f>
        <v>4102</v>
      </c>
      <c r="M489" s="102"/>
      <c r="N489" s="27" t="str">
        <f t="shared" si="65"/>
        <v>БАА.ОСЗ-123К</v>
      </c>
      <c r="O489" s="2" t="str">
        <f t="shared" si="66"/>
        <v>Комплект опор стола А-образных завершающих 1235мм (2шт.)</v>
      </c>
      <c r="P489" s="2" t="str">
        <f t="shared" si="67"/>
        <v>1231*60*718</v>
      </c>
      <c r="Q489" s="2">
        <v>1</v>
      </c>
      <c r="R489" s="111">
        <f t="shared" si="68"/>
        <v>8882</v>
      </c>
      <c r="S489" s="5"/>
      <c r="T489" s="27" t="s">
        <v>848</v>
      </c>
      <c r="U489" s="2" t="s">
        <v>81</v>
      </c>
      <c r="V489" s="2" t="s">
        <v>78</v>
      </c>
      <c r="W489" s="2">
        <v>1</v>
      </c>
      <c r="X489" s="111">
        <f>D516</f>
        <v>5398</v>
      </c>
      <c r="Y489" s="104"/>
      <c r="Z489" s="27" t="s">
        <v>701</v>
      </c>
      <c r="AA489" s="2" t="s">
        <v>122</v>
      </c>
      <c r="AB489" s="2" t="s">
        <v>88</v>
      </c>
      <c r="AC489" s="2">
        <v>4</v>
      </c>
      <c r="AD489" s="111">
        <f>D$193</f>
        <v>3735</v>
      </c>
      <c r="AF489" s="9"/>
      <c r="AG489" s="104"/>
      <c r="AH489" s="104"/>
      <c r="AI489" s="104"/>
      <c r="AJ489" s="104"/>
      <c r="AL489" s="9"/>
      <c r="AM489" s="104"/>
      <c r="AN489" s="104"/>
      <c r="AO489" s="104"/>
      <c r="AP489" s="104"/>
    </row>
    <row r="490" spans="1:52" ht="20.25" customHeight="1" thickBot="1" x14ac:dyDescent="0.25">
      <c r="A490" s="143" t="s">
        <v>597</v>
      </c>
      <c r="B490" s="155" t="s">
        <v>135</v>
      </c>
      <c r="C490" s="156" t="s">
        <v>141</v>
      </c>
      <c r="D490" s="144">
        <f t="shared" si="56"/>
        <v>39600</v>
      </c>
      <c r="E490" s="116">
        <f t="shared" si="54"/>
        <v>51480</v>
      </c>
      <c r="F490" s="96" t="s">
        <v>1222</v>
      </c>
      <c r="G490" s="96"/>
      <c r="H490" s="32" t="s">
        <v>245</v>
      </c>
      <c r="I490" s="117" t="s">
        <v>191</v>
      </c>
      <c r="J490" s="117" t="s">
        <v>196</v>
      </c>
      <c r="K490" s="117">
        <v>2</v>
      </c>
      <c r="L490" s="118">
        <f>D$231</f>
        <v>4572</v>
      </c>
      <c r="M490" s="102"/>
      <c r="N490" s="32" t="str">
        <f t="shared" si="65"/>
        <v>БАА.ОСЗ-123К</v>
      </c>
      <c r="O490" s="117" t="str">
        <f t="shared" si="66"/>
        <v>Комплект опор стола А-образных завершающих 1235мм (2шт.)</v>
      </c>
      <c r="P490" s="117" t="str">
        <f t="shared" si="67"/>
        <v>1231*60*718</v>
      </c>
      <c r="Q490" s="117">
        <v>1</v>
      </c>
      <c r="R490" s="118">
        <f t="shared" si="68"/>
        <v>8882</v>
      </c>
      <c r="S490" s="5"/>
      <c r="T490" s="32" t="s">
        <v>848</v>
      </c>
      <c r="U490" s="117" t="s">
        <v>81</v>
      </c>
      <c r="V490" s="117" t="s">
        <v>78</v>
      </c>
      <c r="W490" s="117">
        <v>1</v>
      </c>
      <c r="X490" s="118">
        <f>D516</f>
        <v>5398</v>
      </c>
      <c r="Y490" s="104"/>
      <c r="Z490" s="32" t="s">
        <v>702</v>
      </c>
      <c r="AA490" s="117" t="s">
        <v>123</v>
      </c>
      <c r="AB490" s="117" t="s">
        <v>89</v>
      </c>
      <c r="AC490" s="117">
        <v>4</v>
      </c>
      <c r="AD490" s="118">
        <f>D$194</f>
        <v>4044</v>
      </c>
      <c r="AF490" s="9"/>
      <c r="AG490" s="104"/>
      <c r="AH490" s="104"/>
      <c r="AI490" s="104"/>
      <c r="AJ490" s="104"/>
      <c r="AL490" s="9"/>
      <c r="AM490" s="104"/>
      <c r="AN490" s="104"/>
      <c r="AO490" s="104"/>
      <c r="AP490" s="104"/>
    </row>
    <row r="491" spans="1:52" ht="20.25" customHeight="1" x14ac:dyDescent="0.2">
      <c r="A491" s="132" t="s">
        <v>598</v>
      </c>
      <c r="B491" s="103" t="s">
        <v>136</v>
      </c>
      <c r="C491" s="99" t="s">
        <v>142</v>
      </c>
      <c r="D491" s="145">
        <f t="shared" si="56"/>
        <v>46651</v>
      </c>
      <c r="E491" s="95">
        <f t="shared" si="54"/>
        <v>60646.3</v>
      </c>
      <c r="F491" s="96" t="s">
        <v>1223</v>
      </c>
      <c r="G491" s="96"/>
      <c r="H491" s="38" t="s">
        <v>241</v>
      </c>
      <c r="I491" s="124" t="s">
        <v>191</v>
      </c>
      <c r="J491" s="124" t="s">
        <v>192</v>
      </c>
      <c r="K491" s="124">
        <v>3</v>
      </c>
      <c r="L491" s="125">
        <f>D$227</f>
        <v>2761</v>
      </c>
      <c r="M491" s="102"/>
      <c r="N491" s="38" t="str">
        <f t="shared" si="65"/>
        <v>БАА.ОСЗ-123К</v>
      </c>
      <c r="O491" s="124" t="str">
        <f t="shared" si="66"/>
        <v>Комплект опор стола А-образных завершающих 1235мм (2шт.)</v>
      </c>
      <c r="P491" s="124" t="str">
        <f t="shared" si="67"/>
        <v>1231*60*718</v>
      </c>
      <c r="Q491" s="124">
        <v>1</v>
      </c>
      <c r="R491" s="125">
        <f t="shared" si="68"/>
        <v>8882</v>
      </c>
      <c r="S491" s="5"/>
      <c r="T491" s="38" t="s">
        <v>848</v>
      </c>
      <c r="U491" s="124" t="s">
        <v>81</v>
      </c>
      <c r="V491" s="124" t="s">
        <v>78</v>
      </c>
      <c r="W491" s="124">
        <v>2</v>
      </c>
      <c r="X491" s="125">
        <f>D516</f>
        <v>5398</v>
      </c>
      <c r="Y491" s="104"/>
      <c r="Z491" s="22" t="s">
        <v>752</v>
      </c>
      <c r="AA491" s="124" t="s">
        <v>119</v>
      </c>
      <c r="AB491" s="124" t="s">
        <v>85</v>
      </c>
      <c r="AC491" s="124">
        <v>6</v>
      </c>
      <c r="AD491" s="101">
        <f>D$190</f>
        <v>3115</v>
      </c>
      <c r="AF491" s="9"/>
      <c r="AG491" s="104"/>
      <c r="AH491" s="104"/>
      <c r="AI491" s="104"/>
      <c r="AJ491" s="104"/>
      <c r="AL491" s="9"/>
      <c r="AM491" s="104"/>
      <c r="AN491" s="104"/>
      <c r="AO491" s="104"/>
      <c r="AP491" s="104"/>
    </row>
    <row r="492" spans="1:52" ht="20.25" customHeight="1" x14ac:dyDescent="0.2">
      <c r="A492" s="128" t="s">
        <v>599</v>
      </c>
      <c r="B492" s="153" t="s">
        <v>136</v>
      </c>
      <c r="C492" s="154" t="s">
        <v>141</v>
      </c>
      <c r="D492" s="51">
        <f t="shared" si="56"/>
        <v>49831</v>
      </c>
      <c r="E492" s="110">
        <f t="shared" si="54"/>
        <v>64780.3</v>
      </c>
      <c r="F492" s="96" t="s">
        <v>1224</v>
      </c>
      <c r="G492" s="96"/>
      <c r="H492" s="27" t="s">
        <v>242</v>
      </c>
      <c r="I492" s="2" t="s">
        <v>191</v>
      </c>
      <c r="J492" s="2" t="s">
        <v>193</v>
      </c>
      <c r="K492" s="2">
        <v>3</v>
      </c>
      <c r="L492" s="111">
        <f>D$228</f>
        <v>3201</v>
      </c>
      <c r="M492" s="102"/>
      <c r="N492" s="27" t="str">
        <f t="shared" si="65"/>
        <v>БАА.ОСЗ-123К</v>
      </c>
      <c r="O492" s="2" t="str">
        <f t="shared" si="66"/>
        <v>Комплект опор стола А-образных завершающих 1235мм (2шт.)</v>
      </c>
      <c r="P492" s="2" t="str">
        <f t="shared" si="67"/>
        <v>1231*60*718</v>
      </c>
      <c r="Q492" s="2">
        <v>1</v>
      </c>
      <c r="R492" s="111">
        <f t="shared" si="68"/>
        <v>8882</v>
      </c>
      <c r="S492" s="5"/>
      <c r="T492" s="27" t="s">
        <v>848</v>
      </c>
      <c r="U492" s="2" t="s">
        <v>81</v>
      </c>
      <c r="V492" s="2" t="s">
        <v>78</v>
      </c>
      <c r="W492" s="2">
        <v>2</v>
      </c>
      <c r="X492" s="111">
        <f>D516</f>
        <v>5398</v>
      </c>
      <c r="Y492" s="104"/>
      <c r="Z492" s="27" t="s">
        <v>739</v>
      </c>
      <c r="AA492" s="2" t="s">
        <v>120</v>
      </c>
      <c r="AB492" s="2" t="s">
        <v>86</v>
      </c>
      <c r="AC492" s="2">
        <v>6</v>
      </c>
      <c r="AD492" s="111">
        <f>D$191</f>
        <v>3425</v>
      </c>
      <c r="AF492" s="9"/>
      <c r="AG492" s="104"/>
      <c r="AH492" s="104"/>
      <c r="AI492" s="104"/>
      <c r="AJ492" s="104"/>
      <c r="AL492" s="9"/>
      <c r="AM492" s="104"/>
      <c r="AN492" s="104"/>
      <c r="AO492" s="104"/>
      <c r="AP492" s="104"/>
    </row>
    <row r="493" spans="1:52" ht="20.25" customHeight="1" x14ac:dyDescent="0.2">
      <c r="A493" s="128" t="s">
        <v>600</v>
      </c>
      <c r="B493" s="153" t="s">
        <v>136</v>
      </c>
      <c r="C493" s="154" t="s">
        <v>143</v>
      </c>
      <c r="D493" s="51">
        <f t="shared" si="56"/>
        <v>52981</v>
      </c>
      <c r="E493" s="110">
        <f t="shared" si="54"/>
        <v>68875.3</v>
      </c>
      <c r="F493" s="96" t="s">
        <v>1225</v>
      </c>
      <c r="G493" s="96"/>
      <c r="H493" s="27" t="s">
        <v>243</v>
      </c>
      <c r="I493" s="2" t="s">
        <v>191</v>
      </c>
      <c r="J493" s="2" t="s">
        <v>194</v>
      </c>
      <c r="K493" s="2">
        <v>3</v>
      </c>
      <c r="L493" s="111">
        <f>D$229</f>
        <v>3631</v>
      </c>
      <c r="M493" s="102"/>
      <c r="N493" s="27" t="str">
        <f t="shared" si="65"/>
        <v>БАА.ОСЗ-123К</v>
      </c>
      <c r="O493" s="2" t="str">
        <f t="shared" si="66"/>
        <v>Комплект опор стола А-образных завершающих 1235мм (2шт.)</v>
      </c>
      <c r="P493" s="2" t="str">
        <f t="shared" si="67"/>
        <v>1231*60*718</v>
      </c>
      <c r="Q493" s="2">
        <v>1</v>
      </c>
      <c r="R493" s="111">
        <f t="shared" si="68"/>
        <v>8882</v>
      </c>
      <c r="S493" s="5"/>
      <c r="T493" s="27" t="s">
        <v>848</v>
      </c>
      <c r="U493" s="2" t="s">
        <v>81</v>
      </c>
      <c r="V493" s="2" t="s">
        <v>78</v>
      </c>
      <c r="W493" s="2">
        <v>2</v>
      </c>
      <c r="X493" s="111">
        <f>D516</f>
        <v>5398</v>
      </c>
      <c r="Y493" s="104"/>
      <c r="Z493" s="27" t="s">
        <v>753</v>
      </c>
      <c r="AA493" s="2" t="s">
        <v>121</v>
      </c>
      <c r="AB493" s="2" t="s">
        <v>87</v>
      </c>
      <c r="AC493" s="2">
        <v>6</v>
      </c>
      <c r="AD493" s="111">
        <f>D$192</f>
        <v>3735</v>
      </c>
      <c r="AF493" s="9"/>
      <c r="AG493" s="104"/>
      <c r="AH493" s="104"/>
      <c r="AI493" s="104"/>
      <c r="AJ493" s="104"/>
      <c r="AL493" s="9"/>
      <c r="AM493" s="104"/>
      <c r="AN493" s="104"/>
      <c r="AO493" s="104"/>
      <c r="AP493" s="104"/>
    </row>
    <row r="494" spans="1:52" ht="20.25" customHeight="1" x14ac:dyDescent="0.2">
      <c r="A494" s="128" t="s">
        <v>601</v>
      </c>
      <c r="B494" s="153" t="s">
        <v>136</v>
      </c>
      <c r="C494" s="154" t="s">
        <v>144</v>
      </c>
      <c r="D494" s="51">
        <f t="shared" si="56"/>
        <v>54394</v>
      </c>
      <c r="E494" s="110">
        <f t="shared" si="54"/>
        <v>70712.2</v>
      </c>
      <c r="F494" s="96" t="s">
        <v>1226</v>
      </c>
      <c r="G494" s="96"/>
      <c r="H494" s="27" t="s">
        <v>244</v>
      </c>
      <c r="I494" s="2" t="s">
        <v>191</v>
      </c>
      <c r="J494" s="2" t="s">
        <v>195</v>
      </c>
      <c r="K494" s="2">
        <v>3</v>
      </c>
      <c r="L494" s="111">
        <f>D$230</f>
        <v>4102</v>
      </c>
      <c r="M494" s="102"/>
      <c r="N494" s="27" t="str">
        <f t="shared" si="65"/>
        <v>БАА.ОСЗ-123К</v>
      </c>
      <c r="O494" s="2" t="str">
        <f t="shared" si="66"/>
        <v>Комплект опор стола А-образных завершающих 1235мм (2шт.)</v>
      </c>
      <c r="P494" s="2" t="str">
        <f t="shared" si="67"/>
        <v>1231*60*718</v>
      </c>
      <c r="Q494" s="2">
        <v>1</v>
      </c>
      <c r="R494" s="111">
        <f t="shared" si="68"/>
        <v>8882</v>
      </c>
      <c r="S494" s="5"/>
      <c r="T494" s="27" t="s">
        <v>848</v>
      </c>
      <c r="U494" s="2" t="s">
        <v>81</v>
      </c>
      <c r="V494" s="2" t="s">
        <v>78</v>
      </c>
      <c r="W494" s="2">
        <v>2</v>
      </c>
      <c r="X494" s="111">
        <f>D516</f>
        <v>5398</v>
      </c>
      <c r="Y494" s="104"/>
      <c r="Z494" s="27" t="s">
        <v>701</v>
      </c>
      <c r="AA494" s="2" t="s">
        <v>122</v>
      </c>
      <c r="AB494" s="2" t="s">
        <v>88</v>
      </c>
      <c r="AC494" s="2">
        <v>6</v>
      </c>
      <c r="AD494" s="111">
        <f>D$193</f>
        <v>3735</v>
      </c>
      <c r="AF494" s="9"/>
      <c r="AG494" s="104"/>
      <c r="AH494" s="104"/>
      <c r="AI494" s="104"/>
      <c r="AJ494" s="104"/>
      <c r="AL494" s="9"/>
      <c r="AM494" s="104"/>
      <c r="AN494" s="104"/>
      <c r="AO494" s="104"/>
      <c r="AP494" s="104"/>
    </row>
    <row r="495" spans="1:52" ht="20.25" customHeight="1" thickBot="1" x14ac:dyDescent="0.25">
      <c r="A495" s="143" t="s">
        <v>602</v>
      </c>
      <c r="B495" s="155" t="s">
        <v>136</v>
      </c>
      <c r="C495" s="156" t="s">
        <v>145</v>
      </c>
      <c r="D495" s="144">
        <f t="shared" si="56"/>
        <v>57658</v>
      </c>
      <c r="E495" s="116">
        <f t="shared" si="54"/>
        <v>74955.400000000009</v>
      </c>
      <c r="F495" s="96" t="s">
        <v>1227</v>
      </c>
      <c r="G495" s="96"/>
      <c r="H495" s="34" t="s">
        <v>245</v>
      </c>
      <c r="I495" s="119" t="s">
        <v>191</v>
      </c>
      <c r="J495" s="119" t="s">
        <v>196</v>
      </c>
      <c r="K495" s="119">
        <v>3</v>
      </c>
      <c r="L495" s="120">
        <f>D$231</f>
        <v>4572</v>
      </c>
      <c r="M495" s="102"/>
      <c r="N495" s="34" t="str">
        <f t="shared" si="65"/>
        <v>БАА.ОСЗ-123К</v>
      </c>
      <c r="O495" s="119" t="str">
        <f t="shared" si="66"/>
        <v>Комплект опор стола А-образных завершающих 1235мм (2шт.)</v>
      </c>
      <c r="P495" s="119" t="str">
        <f t="shared" si="67"/>
        <v>1231*60*718</v>
      </c>
      <c r="Q495" s="119">
        <v>1</v>
      </c>
      <c r="R495" s="120">
        <f t="shared" si="68"/>
        <v>8882</v>
      </c>
      <c r="S495" s="5"/>
      <c r="T495" s="34" t="s">
        <v>848</v>
      </c>
      <c r="U495" s="119" t="s">
        <v>81</v>
      </c>
      <c r="V495" s="119" t="s">
        <v>78</v>
      </c>
      <c r="W495" s="119">
        <v>2</v>
      </c>
      <c r="X495" s="120">
        <f>D516</f>
        <v>5398</v>
      </c>
      <c r="Y495" s="104"/>
      <c r="Z495" s="32" t="s">
        <v>702</v>
      </c>
      <c r="AA495" s="117" t="s">
        <v>123</v>
      </c>
      <c r="AB495" s="117" t="s">
        <v>89</v>
      </c>
      <c r="AC495" s="117">
        <v>6</v>
      </c>
      <c r="AD495" s="118">
        <f>D$194</f>
        <v>4044</v>
      </c>
      <c r="AF495" s="9"/>
      <c r="AG495" s="104"/>
      <c r="AH495" s="104"/>
      <c r="AI495" s="104"/>
      <c r="AJ495" s="104"/>
      <c r="AL495" s="9"/>
      <c r="AM495" s="104"/>
      <c r="AN495" s="104"/>
      <c r="AO495" s="104"/>
      <c r="AP495" s="104"/>
    </row>
    <row r="496" spans="1:52" ht="20.25" customHeight="1" x14ac:dyDescent="0.2">
      <c r="A496" s="122" t="s">
        <v>603</v>
      </c>
      <c r="B496" s="136" t="s">
        <v>254</v>
      </c>
      <c r="C496" s="99" t="s">
        <v>130</v>
      </c>
      <c r="D496" s="164">
        <f t="shared" si="56"/>
        <v>14389</v>
      </c>
      <c r="E496" s="95">
        <f t="shared" si="54"/>
        <v>18705.7</v>
      </c>
      <c r="F496" s="96" t="s">
        <v>1228</v>
      </c>
      <c r="G496" s="96"/>
      <c r="H496" s="22" t="s">
        <v>241</v>
      </c>
      <c r="I496" s="100" t="s">
        <v>191</v>
      </c>
      <c r="J496" s="100" t="s">
        <v>192</v>
      </c>
      <c r="K496" s="100">
        <v>1</v>
      </c>
      <c r="L496" s="101">
        <f>D$227</f>
        <v>2761</v>
      </c>
      <c r="M496" s="102"/>
      <c r="N496" s="22" t="s">
        <v>848</v>
      </c>
      <c r="O496" s="100" t="s">
        <v>81</v>
      </c>
      <c r="P496" s="100" t="s">
        <v>78</v>
      </c>
      <c r="Q496" s="100">
        <v>1</v>
      </c>
      <c r="R496" s="101">
        <f>D516</f>
        <v>5398</v>
      </c>
      <c r="S496" s="5"/>
      <c r="T496" s="22" t="s">
        <v>752</v>
      </c>
      <c r="U496" s="100" t="s">
        <v>119</v>
      </c>
      <c r="V496" s="100" t="s">
        <v>85</v>
      </c>
      <c r="W496" s="100">
        <v>2</v>
      </c>
      <c r="X496" s="101">
        <f>D$190</f>
        <v>3115</v>
      </c>
      <c r="Y496" s="104"/>
      <c r="Z496" s="9"/>
      <c r="AA496" s="104"/>
      <c r="AB496" s="104"/>
      <c r="AC496" s="104"/>
      <c r="AD496" s="104"/>
      <c r="AF496" s="9"/>
      <c r="AG496" s="104"/>
      <c r="AH496" s="104"/>
      <c r="AI496" s="104"/>
      <c r="AJ496" s="104"/>
      <c r="AL496" s="9"/>
      <c r="AM496" s="104"/>
      <c r="AN496" s="104"/>
      <c r="AO496" s="104"/>
      <c r="AP496" s="104"/>
      <c r="AZ496" s="105"/>
    </row>
    <row r="497" spans="1:52" ht="20.25" customHeight="1" x14ac:dyDescent="0.2">
      <c r="A497" s="130" t="s">
        <v>604</v>
      </c>
      <c r="B497" s="140" t="s">
        <v>254</v>
      </c>
      <c r="C497" s="154" t="s">
        <v>131</v>
      </c>
      <c r="D497" s="165">
        <f t="shared" si="56"/>
        <v>15449</v>
      </c>
      <c r="E497" s="110">
        <f t="shared" si="54"/>
        <v>20083.7</v>
      </c>
      <c r="F497" s="96" t="s">
        <v>1229</v>
      </c>
      <c r="G497" s="96"/>
      <c r="H497" s="27" t="s">
        <v>242</v>
      </c>
      <c r="I497" s="2" t="s">
        <v>191</v>
      </c>
      <c r="J497" s="2" t="s">
        <v>193</v>
      </c>
      <c r="K497" s="2">
        <v>1</v>
      </c>
      <c r="L497" s="111">
        <f>D$228</f>
        <v>3201</v>
      </c>
      <c r="M497" s="102"/>
      <c r="N497" s="27" t="s">
        <v>848</v>
      </c>
      <c r="O497" s="2" t="s">
        <v>81</v>
      </c>
      <c r="P497" s="2" t="s">
        <v>78</v>
      </c>
      <c r="Q497" s="2">
        <v>1</v>
      </c>
      <c r="R497" s="111">
        <f>D516</f>
        <v>5398</v>
      </c>
      <c r="S497" s="5"/>
      <c r="T497" s="27" t="s">
        <v>739</v>
      </c>
      <c r="U497" s="2" t="s">
        <v>120</v>
      </c>
      <c r="V497" s="2" t="s">
        <v>86</v>
      </c>
      <c r="W497" s="2">
        <v>2</v>
      </c>
      <c r="X497" s="111">
        <f>D$191</f>
        <v>3425</v>
      </c>
      <c r="Y497" s="104"/>
      <c r="Z497" s="9"/>
      <c r="AA497" s="104"/>
      <c r="AB497" s="104"/>
      <c r="AC497" s="104"/>
      <c r="AD497" s="104"/>
      <c r="AF497" s="9"/>
      <c r="AG497" s="104"/>
      <c r="AH497" s="104"/>
      <c r="AI497" s="104"/>
      <c r="AJ497" s="104"/>
      <c r="AL497" s="9"/>
      <c r="AM497" s="104"/>
      <c r="AN497" s="104"/>
      <c r="AO497" s="104"/>
      <c r="AP497" s="104"/>
      <c r="AZ497" s="105"/>
    </row>
    <row r="498" spans="1:52" ht="20.25" customHeight="1" x14ac:dyDescent="0.2">
      <c r="A498" s="130" t="s">
        <v>605</v>
      </c>
      <c r="B498" s="140" t="s">
        <v>254</v>
      </c>
      <c r="C498" s="154" t="s">
        <v>132</v>
      </c>
      <c r="D498" s="165">
        <f t="shared" si="56"/>
        <v>16499</v>
      </c>
      <c r="E498" s="110">
        <f t="shared" si="54"/>
        <v>21448.7</v>
      </c>
      <c r="F498" s="96" t="s">
        <v>1230</v>
      </c>
      <c r="G498" s="96"/>
      <c r="H498" s="27" t="s">
        <v>243</v>
      </c>
      <c r="I498" s="2" t="s">
        <v>191</v>
      </c>
      <c r="J498" s="2" t="s">
        <v>194</v>
      </c>
      <c r="K498" s="2">
        <v>1</v>
      </c>
      <c r="L498" s="111">
        <f>D$229</f>
        <v>3631</v>
      </c>
      <c r="M498" s="102"/>
      <c r="N498" s="27" t="s">
        <v>848</v>
      </c>
      <c r="O498" s="2" t="s">
        <v>81</v>
      </c>
      <c r="P498" s="2" t="s">
        <v>78</v>
      </c>
      <c r="Q498" s="2">
        <v>1</v>
      </c>
      <c r="R498" s="111">
        <f>D516</f>
        <v>5398</v>
      </c>
      <c r="S498" s="5"/>
      <c r="T498" s="27" t="s">
        <v>753</v>
      </c>
      <c r="U498" s="2" t="s">
        <v>121</v>
      </c>
      <c r="V498" s="2" t="s">
        <v>87</v>
      </c>
      <c r="W498" s="2">
        <v>2</v>
      </c>
      <c r="X498" s="111">
        <f>D$192</f>
        <v>3735</v>
      </c>
      <c r="Y498" s="104"/>
      <c r="Z498" s="9"/>
      <c r="AA498" s="104"/>
      <c r="AB498" s="104"/>
      <c r="AC498" s="104"/>
      <c r="AD498" s="104"/>
      <c r="AF498" s="9"/>
      <c r="AG498" s="104"/>
      <c r="AH498" s="104"/>
      <c r="AI498" s="104"/>
      <c r="AJ498" s="104"/>
      <c r="AL498" s="9"/>
      <c r="AM498" s="104"/>
      <c r="AN498" s="104"/>
      <c r="AO498" s="104"/>
      <c r="AP498" s="104"/>
      <c r="AZ498" s="105"/>
    </row>
    <row r="499" spans="1:52" ht="20.25" customHeight="1" x14ac:dyDescent="0.2">
      <c r="A499" s="130" t="s">
        <v>606</v>
      </c>
      <c r="B499" s="140" t="s">
        <v>254</v>
      </c>
      <c r="C499" s="154" t="s">
        <v>133</v>
      </c>
      <c r="D499" s="165">
        <f t="shared" si="56"/>
        <v>16970</v>
      </c>
      <c r="E499" s="110">
        <f t="shared" si="54"/>
        <v>22061</v>
      </c>
      <c r="F499" s="96" t="s">
        <v>1231</v>
      </c>
      <c r="G499" s="96"/>
      <c r="H499" s="27" t="s">
        <v>244</v>
      </c>
      <c r="I499" s="2" t="s">
        <v>191</v>
      </c>
      <c r="J499" s="2" t="s">
        <v>195</v>
      </c>
      <c r="K499" s="2">
        <v>1</v>
      </c>
      <c r="L499" s="111">
        <f>D$230</f>
        <v>4102</v>
      </c>
      <c r="M499" s="102"/>
      <c r="N499" s="27" t="s">
        <v>848</v>
      </c>
      <c r="O499" s="2" t="s">
        <v>81</v>
      </c>
      <c r="P499" s="2" t="s">
        <v>78</v>
      </c>
      <c r="Q499" s="2">
        <v>1</v>
      </c>
      <c r="R499" s="111">
        <f>D516</f>
        <v>5398</v>
      </c>
      <c r="S499" s="5"/>
      <c r="T499" s="27" t="s">
        <v>701</v>
      </c>
      <c r="U499" s="2" t="s">
        <v>122</v>
      </c>
      <c r="V499" s="2" t="s">
        <v>88</v>
      </c>
      <c r="W499" s="2">
        <v>2</v>
      </c>
      <c r="X499" s="111">
        <f>D$193</f>
        <v>3735</v>
      </c>
      <c r="Y499" s="104"/>
      <c r="Z499" s="9"/>
      <c r="AA499" s="104"/>
      <c r="AB499" s="104"/>
      <c r="AC499" s="104"/>
      <c r="AD499" s="104"/>
      <c r="AF499" s="9"/>
      <c r="AG499" s="104"/>
      <c r="AH499" s="104"/>
      <c r="AI499" s="104"/>
      <c r="AJ499" s="104"/>
      <c r="AL499" s="9"/>
      <c r="AM499" s="104"/>
      <c r="AN499" s="104"/>
      <c r="AO499" s="104"/>
      <c r="AP499" s="104"/>
      <c r="AZ499" s="105"/>
    </row>
    <row r="500" spans="1:52" ht="20.25" customHeight="1" thickBot="1" x14ac:dyDescent="0.25">
      <c r="A500" s="214" t="s">
        <v>607</v>
      </c>
      <c r="B500" s="201" t="s">
        <v>254</v>
      </c>
      <c r="C500" s="169" t="s">
        <v>134</v>
      </c>
      <c r="D500" s="215">
        <f t="shared" si="56"/>
        <v>18058</v>
      </c>
      <c r="E500" s="170">
        <f t="shared" si="54"/>
        <v>23475.4</v>
      </c>
      <c r="F500" s="96" t="s">
        <v>1232</v>
      </c>
      <c r="G500" s="96"/>
      <c r="H500" s="32" t="s">
        <v>245</v>
      </c>
      <c r="I500" s="117" t="s">
        <v>191</v>
      </c>
      <c r="J500" s="117" t="s">
        <v>196</v>
      </c>
      <c r="K500" s="117">
        <v>1</v>
      </c>
      <c r="L500" s="118">
        <f>D$231</f>
        <v>4572</v>
      </c>
      <c r="M500" s="102"/>
      <c r="N500" s="32" t="s">
        <v>848</v>
      </c>
      <c r="O500" s="117" t="s">
        <v>81</v>
      </c>
      <c r="P500" s="117" t="s">
        <v>78</v>
      </c>
      <c r="Q500" s="117">
        <v>1</v>
      </c>
      <c r="R500" s="118">
        <f>D516</f>
        <v>5398</v>
      </c>
      <c r="S500" s="5"/>
      <c r="T500" s="32" t="s">
        <v>702</v>
      </c>
      <c r="U500" s="117" t="s">
        <v>123</v>
      </c>
      <c r="V500" s="117" t="s">
        <v>89</v>
      </c>
      <c r="W500" s="117">
        <v>2</v>
      </c>
      <c r="X500" s="118">
        <f>D$194</f>
        <v>4044</v>
      </c>
      <c r="Y500" s="104"/>
      <c r="Z500" s="9"/>
      <c r="AA500" s="104"/>
      <c r="AB500" s="104"/>
      <c r="AC500" s="104"/>
      <c r="AD500" s="104"/>
      <c r="AF500" s="9"/>
      <c r="AG500" s="104"/>
      <c r="AH500" s="104"/>
      <c r="AI500" s="104"/>
      <c r="AJ500" s="104"/>
      <c r="AL500" s="9"/>
      <c r="AM500" s="104"/>
      <c r="AN500" s="104"/>
      <c r="AO500" s="104"/>
      <c r="AP500" s="104"/>
      <c r="AZ500" s="105"/>
    </row>
    <row r="501" spans="1:52" ht="20.25" customHeight="1" x14ac:dyDescent="0.2">
      <c r="A501" s="132" t="s">
        <v>812</v>
      </c>
      <c r="B501" s="103" t="s">
        <v>813</v>
      </c>
      <c r="C501" s="99" t="s">
        <v>814</v>
      </c>
      <c r="D501" s="100">
        <v>2543</v>
      </c>
      <c r="E501" s="204">
        <f t="shared" si="54"/>
        <v>3305.9</v>
      </c>
      <c r="F501" s="96" t="s">
        <v>975</v>
      </c>
      <c r="G501" s="96"/>
      <c r="H501" s="77"/>
      <c r="M501" s="102"/>
    </row>
    <row r="502" spans="1:52" ht="20.25" customHeight="1" x14ac:dyDescent="0.2">
      <c r="A502" s="128" t="s">
        <v>815</v>
      </c>
      <c r="B502" s="153" t="s">
        <v>816</v>
      </c>
      <c r="C502" s="154" t="s">
        <v>817</v>
      </c>
      <c r="D502" s="2">
        <v>3054</v>
      </c>
      <c r="E502" s="205">
        <f t="shared" si="54"/>
        <v>3970.2000000000003</v>
      </c>
      <c r="F502" s="96" t="s">
        <v>976</v>
      </c>
      <c r="G502" s="96"/>
      <c r="H502" s="77"/>
      <c r="M502" s="102"/>
    </row>
    <row r="503" spans="1:52" ht="20.25" customHeight="1" x14ac:dyDescent="0.2">
      <c r="A503" s="128" t="s">
        <v>818</v>
      </c>
      <c r="B503" s="153" t="s">
        <v>819</v>
      </c>
      <c r="C503" s="154" t="s">
        <v>820</v>
      </c>
      <c r="D503" s="2">
        <v>3354</v>
      </c>
      <c r="E503" s="205">
        <f t="shared" si="54"/>
        <v>4360.2</v>
      </c>
      <c r="F503" s="96" t="s">
        <v>1239</v>
      </c>
      <c r="G503" s="96"/>
      <c r="H503" s="77"/>
      <c r="M503" s="102"/>
    </row>
    <row r="504" spans="1:52" ht="20.25" customHeight="1" x14ac:dyDescent="0.2">
      <c r="A504" s="128" t="s">
        <v>821</v>
      </c>
      <c r="B504" s="153" t="s">
        <v>822</v>
      </c>
      <c r="C504" s="154" t="s">
        <v>823</v>
      </c>
      <c r="D504" s="2">
        <v>4442</v>
      </c>
      <c r="E504" s="205">
        <f t="shared" si="54"/>
        <v>5774.6</v>
      </c>
      <c r="F504" s="96" t="s">
        <v>977</v>
      </c>
      <c r="G504" s="96"/>
      <c r="H504" s="77"/>
      <c r="M504" s="102"/>
    </row>
    <row r="505" spans="1:52" ht="20.25" customHeight="1" x14ac:dyDescent="0.2">
      <c r="A505" s="128" t="s">
        <v>824</v>
      </c>
      <c r="B505" s="153" t="s">
        <v>825</v>
      </c>
      <c r="C505" s="154" t="s">
        <v>826</v>
      </c>
      <c r="D505" s="2">
        <v>4760</v>
      </c>
      <c r="E505" s="205">
        <f t="shared" si="54"/>
        <v>6188</v>
      </c>
      <c r="F505" s="96" t="s">
        <v>978</v>
      </c>
      <c r="G505" s="96"/>
      <c r="H505" s="77"/>
      <c r="M505" s="102"/>
    </row>
    <row r="506" spans="1:52" ht="20.25" customHeight="1" thickBot="1" x14ac:dyDescent="0.25">
      <c r="A506" s="133" t="s">
        <v>827</v>
      </c>
      <c r="B506" s="155" t="s">
        <v>828</v>
      </c>
      <c r="C506" s="156" t="s">
        <v>829</v>
      </c>
      <c r="D506" s="117">
        <v>5237</v>
      </c>
      <c r="E506" s="208">
        <f t="shared" si="54"/>
        <v>6808.1</v>
      </c>
      <c r="F506" s="96" t="s">
        <v>1340</v>
      </c>
      <c r="G506" s="96"/>
      <c r="H506" s="77"/>
      <c r="M506" s="102"/>
    </row>
    <row r="507" spans="1:52" ht="20.25" customHeight="1" x14ac:dyDescent="0.2">
      <c r="A507" s="216" t="s">
        <v>830</v>
      </c>
      <c r="B507" s="172" t="s">
        <v>831</v>
      </c>
      <c r="C507" s="173" t="s">
        <v>814</v>
      </c>
      <c r="D507" s="124">
        <v>5082</v>
      </c>
      <c r="E507" s="217">
        <f t="shared" ref="E507:E523" si="69">D507*$E$2</f>
        <v>6606.6</v>
      </c>
      <c r="F507" s="96" t="s">
        <v>979</v>
      </c>
      <c r="G507" s="96"/>
      <c r="H507" s="77"/>
      <c r="M507" s="102"/>
    </row>
    <row r="508" spans="1:52" ht="20.25" customHeight="1" x14ac:dyDescent="0.2">
      <c r="A508" s="128" t="s">
        <v>832</v>
      </c>
      <c r="B508" s="153" t="s">
        <v>833</v>
      </c>
      <c r="C508" s="154" t="s">
        <v>817</v>
      </c>
      <c r="D508" s="2">
        <v>6104</v>
      </c>
      <c r="E508" s="205">
        <f t="shared" si="69"/>
        <v>7935.2</v>
      </c>
      <c r="F508" s="96" t="s">
        <v>980</v>
      </c>
      <c r="G508" s="96"/>
      <c r="H508" s="77"/>
      <c r="M508" s="102"/>
    </row>
    <row r="509" spans="1:52" ht="20.25" customHeight="1" x14ac:dyDescent="0.2">
      <c r="A509" s="128" t="s">
        <v>834</v>
      </c>
      <c r="B509" s="153" t="s">
        <v>835</v>
      </c>
      <c r="C509" s="154" t="s">
        <v>820</v>
      </c>
      <c r="D509" s="2">
        <v>6707</v>
      </c>
      <c r="E509" s="205">
        <f t="shared" si="69"/>
        <v>8719.1</v>
      </c>
      <c r="F509" s="96" t="s">
        <v>1240</v>
      </c>
      <c r="G509" s="96"/>
      <c r="H509" s="77"/>
      <c r="M509" s="102"/>
    </row>
    <row r="510" spans="1:52" ht="20.25" customHeight="1" x14ac:dyDescent="0.2">
      <c r="A510" s="128" t="s">
        <v>836</v>
      </c>
      <c r="B510" s="153" t="s">
        <v>837</v>
      </c>
      <c r="C510" s="154" t="s">
        <v>823</v>
      </c>
      <c r="D510" s="2">
        <v>8882</v>
      </c>
      <c r="E510" s="205">
        <f t="shared" si="69"/>
        <v>11546.6</v>
      </c>
      <c r="F510" s="96" t="s">
        <v>981</v>
      </c>
      <c r="G510" s="96"/>
      <c r="H510" s="77"/>
      <c r="M510" s="102"/>
    </row>
    <row r="511" spans="1:52" ht="20.25" customHeight="1" x14ac:dyDescent="0.2">
      <c r="A511" s="128" t="s">
        <v>838</v>
      </c>
      <c r="B511" s="153" t="s">
        <v>839</v>
      </c>
      <c r="C511" s="154" t="s">
        <v>826</v>
      </c>
      <c r="D511" s="2">
        <v>9518</v>
      </c>
      <c r="E511" s="205">
        <f t="shared" si="69"/>
        <v>12373.4</v>
      </c>
      <c r="F511" s="96" t="s">
        <v>982</v>
      </c>
      <c r="G511" s="96"/>
      <c r="H511" s="77"/>
      <c r="M511" s="102"/>
    </row>
    <row r="512" spans="1:52" ht="20.25" customHeight="1" thickBot="1" x14ac:dyDescent="0.25">
      <c r="A512" s="143" t="s">
        <v>840</v>
      </c>
      <c r="B512" s="168" t="s">
        <v>841</v>
      </c>
      <c r="C512" s="169" t="s">
        <v>829</v>
      </c>
      <c r="D512" s="119">
        <v>10471</v>
      </c>
      <c r="E512" s="207">
        <f t="shared" si="69"/>
        <v>13612.300000000001</v>
      </c>
      <c r="F512" s="96" t="s">
        <v>1341</v>
      </c>
      <c r="G512" s="96"/>
      <c r="H512" s="77"/>
      <c r="M512" s="102"/>
    </row>
    <row r="513" spans="1:13" ht="20.25" customHeight="1" x14ac:dyDescent="0.2">
      <c r="A513" s="132" t="s">
        <v>842</v>
      </c>
      <c r="B513" s="103" t="s">
        <v>843</v>
      </c>
      <c r="C513" s="99" t="s">
        <v>814</v>
      </c>
      <c r="D513" s="121">
        <v>3049</v>
      </c>
      <c r="E513" s="204">
        <f t="shared" si="69"/>
        <v>3963.7000000000003</v>
      </c>
      <c r="F513" s="96"/>
      <c r="G513" s="96"/>
      <c r="H513" s="77"/>
      <c r="M513" s="102"/>
    </row>
    <row r="514" spans="1:13" ht="20.25" customHeight="1" x14ac:dyDescent="0.2">
      <c r="A514" s="128" t="s">
        <v>844</v>
      </c>
      <c r="B514" s="153" t="s">
        <v>845</v>
      </c>
      <c r="C514" s="154" t="s">
        <v>817</v>
      </c>
      <c r="D514" s="2">
        <v>3591</v>
      </c>
      <c r="E514" s="205">
        <v>2505</v>
      </c>
      <c r="F514" s="96" t="s">
        <v>983</v>
      </c>
      <c r="G514" s="96"/>
      <c r="H514" s="77"/>
      <c r="M514" s="102"/>
    </row>
    <row r="515" spans="1:13" ht="20.25" customHeight="1" x14ac:dyDescent="0.2">
      <c r="A515" s="128" t="s">
        <v>846</v>
      </c>
      <c r="B515" s="153" t="s">
        <v>847</v>
      </c>
      <c r="C515" s="154" t="s">
        <v>820</v>
      </c>
      <c r="D515" s="2">
        <v>3948</v>
      </c>
      <c r="E515" s="205">
        <v>2754</v>
      </c>
      <c r="F515" s="96" t="s">
        <v>1241</v>
      </c>
      <c r="G515" s="96"/>
      <c r="H515" s="77"/>
      <c r="M515" s="102"/>
    </row>
    <row r="516" spans="1:13" ht="20.25" customHeight="1" x14ac:dyDescent="0.2">
      <c r="A516" s="128" t="s">
        <v>848</v>
      </c>
      <c r="B516" s="153" t="s">
        <v>849</v>
      </c>
      <c r="C516" s="154" t="s">
        <v>823</v>
      </c>
      <c r="D516" s="2">
        <v>5398</v>
      </c>
      <c r="E516" s="205">
        <f t="shared" si="69"/>
        <v>7017.4000000000005</v>
      </c>
      <c r="F516" s="96" t="s">
        <v>984</v>
      </c>
      <c r="G516" s="96"/>
      <c r="H516" s="77"/>
      <c r="M516" s="102"/>
    </row>
    <row r="517" spans="1:13" ht="20.25" customHeight="1" x14ac:dyDescent="0.2">
      <c r="A517" s="128" t="s">
        <v>850</v>
      </c>
      <c r="B517" s="153" t="s">
        <v>851</v>
      </c>
      <c r="C517" s="154" t="s">
        <v>826</v>
      </c>
      <c r="D517" s="2">
        <v>5712</v>
      </c>
      <c r="E517" s="205">
        <f t="shared" si="69"/>
        <v>7425.6</v>
      </c>
      <c r="F517" s="96" t="s">
        <v>985</v>
      </c>
      <c r="G517" s="96"/>
      <c r="H517" s="77"/>
      <c r="M517" s="102"/>
    </row>
    <row r="518" spans="1:13" ht="20.25" customHeight="1" thickBot="1" x14ac:dyDescent="0.25">
      <c r="A518" s="133" t="s">
        <v>852</v>
      </c>
      <c r="B518" s="155" t="s">
        <v>853</v>
      </c>
      <c r="C518" s="156" t="s">
        <v>829</v>
      </c>
      <c r="D518" s="3">
        <v>6281</v>
      </c>
      <c r="E518" s="208">
        <f t="shared" si="69"/>
        <v>8165.3</v>
      </c>
      <c r="F518" s="96" t="s">
        <v>1342</v>
      </c>
      <c r="G518" s="96"/>
      <c r="H518" s="77"/>
      <c r="M518" s="102"/>
    </row>
    <row r="519" spans="1:13" ht="20.25" customHeight="1" x14ac:dyDescent="0.2">
      <c r="A519" s="209" t="s">
        <v>854</v>
      </c>
      <c r="B519" s="210" t="s">
        <v>855</v>
      </c>
      <c r="C519" s="211" t="s">
        <v>814</v>
      </c>
      <c r="D519" s="218">
        <v>2701</v>
      </c>
      <c r="E519" s="213">
        <f t="shared" si="69"/>
        <v>3511.3</v>
      </c>
      <c r="F519" s="96" t="s">
        <v>986</v>
      </c>
      <c r="G519" s="96"/>
      <c r="H519" s="77"/>
      <c r="M519" s="102"/>
    </row>
    <row r="520" spans="1:13" ht="20.25" customHeight="1" x14ac:dyDescent="0.2">
      <c r="A520" s="128" t="s">
        <v>856</v>
      </c>
      <c r="B520" s="109" t="s">
        <v>857</v>
      </c>
      <c r="C520" s="154" t="s">
        <v>817</v>
      </c>
      <c r="D520" s="219">
        <v>3273</v>
      </c>
      <c r="E520" s="205">
        <f t="shared" si="69"/>
        <v>4254.9000000000005</v>
      </c>
      <c r="F520" s="96" t="s">
        <v>988</v>
      </c>
      <c r="G520" s="96"/>
      <c r="H520" s="77"/>
      <c r="M520" s="102"/>
    </row>
    <row r="521" spans="1:13" ht="20.25" customHeight="1" x14ac:dyDescent="0.2">
      <c r="A521" s="128" t="s">
        <v>858</v>
      </c>
      <c r="B521" s="109" t="s">
        <v>859</v>
      </c>
      <c r="C521" s="154" t="s">
        <v>820</v>
      </c>
      <c r="D521" s="219">
        <v>3600</v>
      </c>
      <c r="E521" s="205">
        <f t="shared" si="69"/>
        <v>4680</v>
      </c>
      <c r="F521" s="96" t="s">
        <v>1113</v>
      </c>
      <c r="G521" s="96"/>
      <c r="H521" s="77"/>
      <c r="M521" s="102"/>
    </row>
    <row r="522" spans="1:13" ht="20.25" customHeight="1" x14ac:dyDescent="0.2">
      <c r="A522" s="128" t="s">
        <v>860</v>
      </c>
      <c r="B522" s="109" t="s">
        <v>861</v>
      </c>
      <c r="C522" s="154" t="s">
        <v>817</v>
      </c>
      <c r="D522" s="219">
        <v>3273</v>
      </c>
      <c r="E522" s="205">
        <f t="shared" si="69"/>
        <v>4254.9000000000005</v>
      </c>
      <c r="F522" s="96" t="s">
        <v>987</v>
      </c>
      <c r="G522" s="96"/>
      <c r="H522" s="77"/>
      <c r="M522" s="102"/>
    </row>
    <row r="523" spans="1:13" ht="20.25" customHeight="1" thickBot="1" x14ac:dyDescent="0.25">
      <c r="A523" s="143" t="s">
        <v>862</v>
      </c>
      <c r="B523" s="220" t="s">
        <v>863</v>
      </c>
      <c r="C523" s="169" t="s">
        <v>820</v>
      </c>
      <c r="D523" s="221">
        <v>3600</v>
      </c>
      <c r="E523" s="207">
        <f t="shared" si="69"/>
        <v>4680</v>
      </c>
      <c r="F523" s="96" t="s">
        <v>1114</v>
      </c>
      <c r="G523" s="96"/>
      <c r="H523" s="77"/>
      <c r="M523" s="102"/>
    </row>
    <row r="524" spans="1:13" ht="20.25" customHeight="1" x14ac:dyDescent="0.2">
      <c r="A524" s="78" t="s">
        <v>681</v>
      </c>
      <c r="B524" s="222" t="s">
        <v>682</v>
      </c>
      <c r="C524" s="98" t="s">
        <v>683</v>
      </c>
      <c r="D524" s="385">
        <v>7646</v>
      </c>
      <c r="E524" s="101">
        <f t="shared" ref="E524:E529" si="70">D524*$E$2</f>
        <v>9939.8000000000011</v>
      </c>
      <c r="F524" s="96" t="s">
        <v>1448</v>
      </c>
      <c r="G524" s="96"/>
      <c r="H524" s="77"/>
      <c r="M524" s="102"/>
    </row>
    <row r="525" spans="1:13" ht="20.25" customHeight="1" x14ac:dyDescent="0.2">
      <c r="A525" s="80" t="s">
        <v>684</v>
      </c>
      <c r="B525" s="223" t="s">
        <v>685</v>
      </c>
      <c r="C525" s="224" t="s">
        <v>683</v>
      </c>
      <c r="D525" s="385">
        <v>8150</v>
      </c>
      <c r="E525" s="111">
        <f t="shared" si="70"/>
        <v>10595</v>
      </c>
      <c r="F525" s="96" t="s">
        <v>1449</v>
      </c>
      <c r="G525" s="96"/>
      <c r="H525" s="77"/>
      <c r="M525" s="102"/>
    </row>
    <row r="526" spans="1:13" ht="20.25" customHeight="1" x14ac:dyDescent="0.2">
      <c r="A526" s="80" t="s">
        <v>686</v>
      </c>
      <c r="B526" s="223" t="s">
        <v>687</v>
      </c>
      <c r="C526" s="224" t="s">
        <v>688</v>
      </c>
      <c r="D526" s="385">
        <v>12206</v>
      </c>
      <c r="E526" s="111">
        <f t="shared" si="70"/>
        <v>15867.800000000001</v>
      </c>
      <c r="F526" s="96" t="s">
        <v>1450</v>
      </c>
      <c r="G526" s="96"/>
      <c r="H526" s="77"/>
      <c r="M526" s="102"/>
    </row>
    <row r="527" spans="1:13" ht="20.25" customHeight="1" x14ac:dyDescent="0.2">
      <c r="A527" s="80" t="s">
        <v>689</v>
      </c>
      <c r="B527" s="223" t="s">
        <v>690</v>
      </c>
      <c r="C527" s="224" t="s">
        <v>688</v>
      </c>
      <c r="D527" s="385">
        <v>13065</v>
      </c>
      <c r="E527" s="111">
        <f t="shared" si="70"/>
        <v>16984.5</v>
      </c>
      <c r="F527" s="96" t="s">
        <v>1451</v>
      </c>
      <c r="G527" s="96"/>
      <c r="H527" s="77"/>
      <c r="M527" s="102"/>
    </row>
    <row r="528" spans="1:13" ht="20.25" customHeight="1" x14ac:dyDescent="0.2">
      <c r="A528" s="80" t="s">
        <v>691</v>
      </c>
      <c r="B528" s="223" t="s">
        <v>692</v>
      </c>
      <c r="C528" s="224" t="s">
        <v>693</v>
      </c>
      <c r="D528" s="385">
        <v>24244</v>
      </c>
      <c r="E528" s="111">
        <f t="shared" si="70"/>
        <v>31517.200000000001</v>
      </c>
      <c r="F528" s="96" t="s">
        <v>1452</v>
      </c>
      <c r="G528" s="96"/>
      <c r="H528" s="77"/>
      <c r="M528" s="102"/>
    </row>
    <row r="529" spans="1:13" ht="20.25" customHeight="1" thickBot="1" x14ac:dyDescent="0.25">
      <c r="A529" s="83" t="s">
        <v>694</v>
      </c>
      <c r="B529" s="225" t="s">
        <v>695</v>
      </c>
      <c r="C529" s="226" t="s">
        <v>693</v>
      </c>
      <c r="D529" s="385">
        <v>25935</v>
      </c>
      <c r="E529" s="118">
        <f t="shared" si="70"/>
        <v>33715.5</v>
      </c>
      <c r="F529" s="96" t="s">
        <v>1453</v>
      </c>
      <c r="G529" s="96"/>
      <c r="H529" s="77"/>
      <c r="M529" s="102"/>
    </row>
    <row r="530" spans="1:13" ht="20.25" customHeight="1" x14ac:dyDescent="0.2">
      <c r="A530" s="1" t="s">
        <v>1495</v>
      </c>
      <c r="B530" s="227" t="s">
        <v>1496</v>
      </c>
      <c r="C530" s="2" t="s">
        <v>1497</v>
      </c>
      <c r="D530" s="2">
        <v>9765</v>
      </c>
      <c r="E530" s="9"/>
      <c r="F530" s="5" t="s">
        <v>1509</v>
      </c>
      <c r="G530" s="96"/>
      <c r="M530" s="102"/>
    </row>
    <row r="531" spans="1:13" ht="20.25" customHeight="1" x14ac:dyDescent="0.2">
      <c r="A531" s="1" t="s">
        <v>1498</v>
      </c>
      <c r="B531" s="227" t="s">
        <v>1499</v>
      </c>
      <c r="C531" s="2" t="s">
        <v>1497</v>
      </c>
      <c r="D531" s="2">
        <v>5876</v>
      </c>
      <c r="F531" s="5" t="s">
        <v>1510</v>
      </c>
      <c r="G531" s="96"/>
      <c r="M531" s="102"/>
    </row>
    <row r="532" spans="1:13" ht="20.25" customHeight="1" x14ac:dyDescent="0.2">
      <c r="A532" s="1" t="s">
        <v>1500</v>
      </c>
      <c r="B532" s="227" t="s">
        <v>1501</v>
      </c>
      <c r="C532" s="2" t="s">
        <v>1497</v>
      </c>
      <c r="D532" s="2">
        <v>2876</v>
      </c>
      <c r="F532" s="5" t="s">
        <v>1511</v>
      </c>
      <c r="G532" s="96"/>
      <c r="M532" s="102"/>
    </row>
    <row r="533" spans="1:13" ht="20.25" customHeight="1" x14ac:dyDescent="0.2">
      <c r="A533" s="1" t="s">
        <v>1502</v>
      </c>
      <c r="B533" s="227" t="s">
        <v>1503</v>
      </c>
      <c r="C533" s="2" t="s">
        <v>1497</v>
      </c>
      <c r="D533" s="2">
        <v>3290</v>
      </c>
      <c r="F533" s="5" t="s">
        <v>1512</v>
      </c>
      <c r="G533" s="96"/>
      <c r="M533" s="102"/>
    </row>
    <row r="534" spans="1:13" ht="20.25" customHeight="1" thickBot="1" x14ac:dyDescent="0.25">
      <c r="A534" s="1" t="s">
        <v>1504</v>
      </c>
      <c r="B534" s="228" t="s">
        <v>1505</v>
      </c>
      <c r="C534" s="3" t="s">
        <v>1497</v>
      </c>
      <c r="D534" s="3">
        <v>10116</v>
      </c>
      <c r="F534" s="5" t="s">
        <v>1513</v>
      </c>
      <c r="G534" s="96"/>
      <c r="M534" s="102"/>
    </row>
    <row r="535" spans="1:13" ht="20.25" customHeight="1" x14ac:dyDescent="0.2">
      <c r="M535" s="102"/>
    </row>
  </sheetData>
  <sheetProtection selectLockedCells="1" selectUnlockedCells="1"/>
  <pageMargins left="0.39370078740157483" right="0.39370078740157483" top="0.39370078740157483" bottom="0.39370078740157483" header="0.78740157480314965" footer="0.78740157480314965"/>
  <pageSetup paperSize="9" scale="58" firstPageNumber="0" orientation="portrait" horizontalDpi="300" verticalDpi="300" r:id="rId1"/>
  <headerFooter alignWithMargins="0"/>
  <colBreaks count="2" manualBreakCount="2">
    <brk id="5" max="1048575" man="1"/>
    <brk id="7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8</vt:i4>
      </vt:variant>
      <vt:variant>
        <vt:lpstr>Именованные диапазоны</vt:lpstr>
      </vt:variant>
      <vt:variant>
        <vt:i4>7</vt:i4>
      </vt:variant>
    </vt:vector>
  </HeadingPairs>
  <TitlesOfParts>
    <vt:vector size="15" baseType="lpstr">
      <vt:lpstr>Столы, П-образные</vt:lpstr>
      <vt:lpstr>Столы, О-образные</vt:lpstr>
      <vt:lpstr>Столы, А-образные</vt:lpstr>
      <vt:lpstr>Переговорные столы</vt:lpstr>
      <vt:lpstr>Тумбы</vt:lpstr>
      <vt:lpstr>Аксессуары</vt:lpstr>
      <vt:lpstr>Составные элементы</vt:lpstr>
      <vt:lpstr>Таблица</vt:lpstr>
      <vt:lpstr>Аксессуары!Область_печати</vt:lpstr>
      <vt:lpstr>'Переговорные столы'!Область_печати</vt:lpstr>
      <vt:lpstr>'Составные элементы'!Область_печати</vt:lpstr>
      <vt:lpstr>'Столы, А-образные'!Область_печати</vt:lpstr>
      <vt:lpstr>'Столы, О-образные'!Область_печати</vt:lpstr>
      <vt:lpstr>'Столы, П-образные'!Область_печати</vt:lpstr>
      <vt:lpstr>Таблица!Область_печати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Олег</dc:creator>
  <cp:lastModifiedBy>Manager</cp:lastModifiedBy>
  <cp:lastPrinted>2023-06-30T11:58:44Z</cp:lastPrinted>
  <dcterms:created xsi:type="dcterms:W3CDTF">2016-12-14T07:51:32Z</dcterms:created>
  <dcterms:modified xsi:type="dcterms:W3CDTF">2025-02-02T14:46:05Z</dcterms:modified>
</cp:coreProperties>
</file>