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28920" yWindow="-120" windowWidth="24240" windowHeight="13740" tabRatio="726"/>
  </bookViews>
  <sheets>
    <sheet name="Столы, П-образные" sheetId="11" r:id="rId1"/>
    <sheet name="Столы, О-образные" sheetId="17" r:id="rId2"/>
    <sheet name="Таблица" sheetId="5" state="hidden" r:id="rId3"/>
  </sheets>
  <definedNames>
    <definedName name="_xlnm._FilterDatabase" localSheetId="2" hidden="1">Таблица!$M$1:$M$320</definedName>
    <definedName name="_xlnm.Print_Area" localSheetId="1">'Столы, О-образные'!$A$1:$E$125</definedName>
    <definedName name="_xlnm.Print_Area" localSheetId="0">'Столы, П-образные'!$A$1:$E$125</definedName>
    <definedName name="_xlnm.Print_Area" localSheetId="2">Таблица!$A$3:$E$48</definedName>
  </definedNames>
  <calcPr calcId="14562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7" l="1"/>
  <c r="O34" i="5"/>
  <c r="N34" i="5"/>
  <c r="O33" i="5"/>
  <c r="N33" i="5"/>
  <c r="O32" i="5"/>
  <c r="N32" i="5"/>
  <c r="O31" i="5"/>
  <c r="N31" i="5"/>
  <c r="N30" i="5"/>
  <c r="O30" i="5"/>
  <c r="R30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P257" i="5"/>
  <c r="O257" i="5"/>
  <c r="N257" i="5"/>
  <c r="P256" i="5"/>
  <c r="O256" i="5"/>
  <c r="N256" i="5"/>
  <c r="P255" i="5"/>
  <c r="O255" i="5"/>
  <c r="N255" i="5"/>
  <c r="P254" i="5"/>
  <c r="O254" i="5"/>
  <c r="N254" i="5"/>
  <c r="N253" i="5"/>
  <c r="O253" i="5"/>
  <c r="P253" i="5"/>
  <c r="P237" i="5"/>
  <c r="O237" i="5"/>
  <c r="N237" i="5"/>
  <c r="P236" i="5"/>
  <c r="O236" i="5"/>
  <c r="N236" i="5"/>
  <c r="P235" i="5"/>
  <c r="O235" i="5"/>
  <c r="N235" i="5"/>
  <c r="P234" i="5"/>
  <c r="O234" i="5"/>
  <c r="N234" i="5"/>
  <c r="N233" i="5"/>
  <c r="O233" i="5"/>
  <c r="P233" i="5"/>
  <c r="P232" i="5"/>
  <c r="O232" i="5"/>
  <c r="N232" i="5"/>
  <c r="P231" i="5"/>
  <c r="O231" i="5"/>
  <c r="N231" i="5"/>
  <c r="P230" i="5"/>
  <c r="O230" i="5"/>
  <c r="N230" i="5"/>
  <c r="P229" i="5"/>
  <c r="O229" i="5"/>
  <c r="N229" i="5"/>
  <c r="N228" i="5"/>
  <c r="O228" i="5"/>
  <c r="P228" i="5"/>
  <c r="V272" i="5"/>
  <c r="U272" i="5"/>
  <c r="T272" i="5"/>
  <c r="V271" i="5"/>
  <c r="U271" i="5"/>
  <c r="T271" i="5"/>
  <c r="V270" i="5"/>
  <c r="U270" i="5"/>
  <c r="T270" i="5"/>
  <c r="V269" i="5"/>
  <c r="U269" i="5"/>
  <c r="T269" i="5"/>
  <c r="V268" i="5"/>
  <c r="U268" i="5"/>
  <c r="T268" i="5"/>
  <c r="V267" i="5"/>
  <c r="U267" i="5"/>
  <c r="T267" i="5"/>
  <c r="V266" i="5"/>
  <c r="U266" i="5"/>
  <c r="T266" i="5"/>
  <c r="V265" i="5"/>
  <c r="U265" i="5"/>
  <c r="T265" i="5"/>
  <c r="V264" i="5"/>
  <c r="U264" i="5"/>
  <c r="T264" i="5"/>
  <c r="T263" i="5"/>
  <c r="U263" i="5"/>
  <c r="V263" i="5"/>
  <c r="V297" i="5"/>
  <c r="U297" i="5"/>
  <c r="T297" i="5"/>
  <c r="V296" i="5"/>
  <c r="U296" i="5"/>
  <c r="T296" i="5"/>
  <c r="V295" i="5"/>
  <c r="U295" i="5"/>
  <c r="T295" i="5"/>
  <c r="V294" i="5"/>
  <c r="U294" i="5"/>
  <c r="T294" i="5"/>
  <c r="V293" i="5"/>
  <c r="U293" i="5"/>
  <c r="T293" i="5"/>
  <c r="V292" i="5"/>
  <c r="U292" i="5"/>
  <c r="T292" i="5"/>
  <c r="V291" i="5"/>
  <c r="U291" i="5"/>
  <c r="T291" i="5"/>
  <c r="V290" i="5"/>
  <c r="U290" i="5"/>
  <c r="T290" i="5"/>
  <c r="V289" i="5"/>
  <c r="U289" i="5"/>
  <c r="T289" i="5"/>
  <c r="V288" i="5"/>
  <c r="U288" i="5"/>
  <c r="T288" i="5"/>
  <c r="P302" i="5"/>
  <c r="O302" i="5"/>
  <c r="N302" i="5"/>
  <c r="P301" i="5"/>
  <c r="O301" i="5"/>
  <c r="N301" i="5"/>
  <c r="P300" i="5"/>
  <c r="O300" i="5"/>
  <c r="N300" i="5"/>
  <c r="P299" i="5"/>
  <c r="O299" i="5"/>
  <c r="N299" i="5"/>
  <c r="N298" i="5"/>
  <c r="O298" i="5"/>
  <c r="P298" i="5"/>
  <c r="AN219" i="5"/>
  <c r="AM219" i="5"/>
  <c r="AL219" i="5"/>
  <c r="AN218" i="5"/>
  <c r="AM218" i="5"/>
  <c r="AL218" i="5"/>
  <c r="AH210" i="5"/>
  <c r="AG210" i="5"/>
  <c r="AF210" i="5"/>
  <c r="AH209" i="5"/>
  <c r="AG209" i="5"/>
  <c r="AF209" i="5"/>
  <c r="AH208" i="5"/>
  <c r="AG208" i="5"/>
  <c r="AF208" i="5"/>
  <c r="AF207" i="5"/>
  <c r="AG207" i="5"/>
  <c r="AH207" i="5"/>
  <c r="AB219" i="5"/>
  <c r="AA219" i="5"/>
  <c r="Z219" i="5"/>
  <c r="AB218" i="5"/>
  <c r="AA218" i="5"/>
  <c r="Z218" i="5"/>
  <c r="V222" i="5"/>
  <c r="U222" i="5"/>
  <c r="T222" i="5"/>
  <c r="V221" i="5"/>
  <c r="U221" i="5"/>
  <c r="T221" i="5"/>
  <c r="T220" i="5"/>
  <c r="U220" i="5"/>
  <c r="V220" i="5"/>
  <c r="V210" i="5"/>
  <c r="U210" i="5"/>
  <c r="T210" i="5"/>
  <c r="V209" i="5"/>
  <c r="U209" i="5"/>
  <c r="T209" i="5"/>
  <c r="V208" i="5"/>
  <c r="U208" i="5"/>
  <c r="T208" i="5"/>
  <c r="T207" i="5"/>
  <c r="U207" i="5"/>
  <c r="V207" i="5"/>
  <c r="P297" i="5"/>
  <c r="O297" i="5"/>
  <c r="N297" i="5"/>
  <c r="P296" i="5"/>
  <c r="O296" i="5"/>
  <c r="N296" i="5"/>
  <c r="P295" i="5"/>
  <c r="O295" i="5"/>
  <c r="N295" i="5"/>
  <c r="P294" i="5"/>
  <c r="O294" i="5"/>
  <c r="N294" i="5"/>
  <c r="P293" i="5"/>
  <c r="O293" i="5"/>
  <c r="N293" i="5"/>
  <c r="P292" i="5"/>
  <c r="O292" i="5"/>
  <c r="N292" i="5"/>
  <c r="P291" i="5"/>
  <c r="O291" i="5"/>
  <c r="N291" i="5"/>
  <c r="P290" i="5"/>
  <c r="O290" i="5"/>
  <c r="N290" i="5"/>
  <c r="P289" i="5"/>
  <c r="O289" i="5"/>
  <c r="N289" i="5"/>
  <c r="P288" i="5"/>
  <c r="O288" i="5"/>
  <c r="N288" i="5"/>
  <c r="P287" i="5"/>
  <c r="O287" i="5"/>
  <c r="N287" i="5"/>
  <c r="P286" i="5"/>
  <c r="O286" i="5"/>
  <c r="N286" i="5"/>
  <c r="P285" i="5"/>
  <c r="O285" i="5"/>
  <c r="N285" i="5"/>
  <c r="P284" i="5"/>
  <c r="O284" i="5"/>
  <c r="N284" i="5"/>
  <c r="P283" i="5"/>
  <c r="O283" i="5"/>
  <c r="N283" i="5"/>
  <c r="P227" i="5"/>
  <c r="O227" i="5"/>
  <c r="N227" i="5"/>
  <c r="P226" i="5"/>
  <c r="O226" i="5"/>
  <c r="N226" i="5"/>
  <c r="P225" i="5"/>
  <c r="O225" i="5"/>
  <c r="N225" i="5"/>
  <c r="P224" i="5"/>
  <c r="O224" i="5"/>
  <c r="N224" i="5"/>
  <c r="N223" i="5"/>
  <c r="O223" i="5"/>
  <c r="P223" i="5"/>
  <c r="P222" i="5"/>
  <c r="O222" i="5"/>
  <c r="N222" i="5"/>
  <c r="P221" i="5"/>
  <c r="O221" i="5"/>
  <c r="N221" i="5"/>
  <c r="N220" i="5"/>
  <c r="O220" i="5"/>
  <c r="P220" i="5"/>
  <c r="V282" i="5"/>
  <c r="U282" i="5"/>
  <c r="T282" i="5"/>
  <c r="V281" i="5"/>
  <c r="U281" i="5"/>
  <c r="T281" i="5"/>
  <c r="V280" i="5"/>
  <c r="U280" i="5"/>
  <c r="T280" i="5"/>
  <c r="V279" i="5"/>
  <c r="U279" i="5"/>
  <c r="T279" i="5"/>
  <c r="V278" i="5"/>
  <c r="U278" i="5"/>
  <c r="T278" i="5"/>
  <c r="V277" i="5"/>
  <c r="U277" i="5"/>
  <c r="T277" i="5"/>
  <c r="V276" i="5"/>
  <c r="U276" i="5"/>
  <c r="T276" i="5"/>
  <c r="V275" i="5"/>
  <c r="U275" i="5"/>
  <c r="T275" i="5"/>
  <c r="V274" i="5"/>
  <c r="U274" i="5"/>
  <c r="T274" i="5"/>
  <c r="V273" i="5"/>
  <c r="U273" i="5"/>
  <c r="T273" i="5"/>
  <c r="P262" i="5"/>
  <c r="O262" i="5"/>
  <c r="N262" i="5"/>
  <c r="P261" i="5"/>
  <c r="O261" i="5"/>
  <c r="N261" i="5"/>
  <c r="P260" i="5"/>
  <c r="O260" i="5"/>
  <c r="N260" i="5"/>
  <c r="P259" i="5"/>
  <c r="O259" i="5"/>
  <c r="N259" i="5"/>
  <c r="P258" i="5"/>
  <c r="O258" i="5"/>
  <c r="N258" i="5"/>
  <c r="P252" i="5"/>
  <c r="O252" i="5"/>
  <c r="N252" i="5"/>
  <c r="P251" i="5"/>
  <c r="O251" i="5"/>
  <c r="N251" i="5"/>
  <c r="P250" i="5"/>
  <c r="O250" i="5"/>
  <c r="N250" i="5"/>
  <c r="P249" i="5"/>
  <c r="O249" i="5"/>
  <c r="N249" i="5"/>
  <c r="P248" i="5"/>
  <c r="O248" i="5"/>
  <c r="N248" i="5"/>
  <c r="P247" i="5"/>
  <c r="O247" i="5"/>
  <c r="N247" i="5"/>
  <c r="P246" i="5"/>
  <c r="O246" i="5"/>
  <c r="N246" i="5"/>
  <c r="P245" i="5"/>
  <c r="O245" i="5"/>
  <c r="N245" i="5"/>
  <c r="P244" i="5"/>
  <c r="O244" i="5"/>
  <c r="N244" i="5"/>
  <c r="P243" i="5"/>
  <c r="O243" i="5"/>
  <c r="N243" i="5"/>
  <c r="P242" i="5"/>
  <c r="O242" i="5"/>
  <c r="N242" i="5"/>
  <c r="P241" i="5"/>
  <c r="O241" i="5"/>
  <c r="N241" i="5"/>
  <c r="P240" i="5"/>
  <c r="O240" i="5"/>
  <c r="N240" i="5"/>
  <c r="P239" i="5"/>
  <c r="O239" i="5"/>
  <c r="N239" i="5"/>
  <c r="N238" i="5"/>
  <c r="O238" i="5"/>
  <c r="P238" i="5"/>
  <c r="AA262" i="5"/>
  <c r="Z262" i="5"/>
  <c r="AA261" i="5"/>
  <c r="Z261" i="5"/>
  <c r="AA260" i="5"/>
  <c r="Z260" i="5"/>
  <c r="AA259" i="5"/>
  <c r="Z259" i="5"/>
  <c r="AA258" i="5"/>
  <c r="Z258" i="5"/>
  <c r="AA257" i="5"/>
  <c r="Z257" i="5"/>
  <c r="AA256" i="5"/>
  <c r="Z256" i="5"/>
  <c r="AA255" i="5"/>
  <c r="Z255" i="5"/>
  <c r="AA254" i="5"/>
  <c r="Z254" i="5"/>
  <c r="AA253" i="5"/>
  <c r="Z253" i="5"/>
  <c r="AA252" i="5"/>
  <c r="Z252" i="5"/>
  <c r="AA251" i="5"/>
  <c r="Z251" i="5"/>
  <c r="AA250" i="5"/>
  <c r="Z250" i="5"/>
  <c r="AA249" i="5"/>
  <c r="Z249" i="5"/>
  <c r="AA248" i="5"/>
  <c r="Z248" i="5"/>
  <c r="AA247" i="5"/>
  <c r="Z247" i="5"/>
  <c r="AA246" i="5"/>
  <c r="Z246" i="5"/>
  <c r="AA245" i="5"/>
  <c r="Z245" i="5"/>
  <c r="AA244" i="5"/>
  <c r="Z244" i="5"/>
  <c r="AA243" i="5"/>
  <c r="Z243" i="5"/>
  <c r="AA242" i="5"/>
  <c r="Z242" i="5"/>
  <c r="AA241" i="5"/>
  <c r="Z241" i="5"/>
  <c r="AA240" i="5"/>
  <c r="Z240" i="5"/>
  <c r="AA239" i="5"/>
  <c r="Z239" i="5"/>
  <c r="AA238" i="5"/>
  <c r="Z238" i="5"/>
  <c r="AA237" i="5"/>
  <c r="Z237" i="5"/>
  <c r="AA236" i="5"/>
  <c r="Z236" i="5"/>
  <c r="AA235" i="5"/>
  <c r="Z235" i="5"/>
  <c r="AA234" i="5"/>
  <c r="Z234" i="5"/>
  <c r="AA233" i="5"/>
  <c r="Z233" i="5"/>
  <c r="V242" i="5"/>
  <c r="U242" i="5"/>
  <c r="T242" i="5"/>
  <c r="V241" i="5"/>
  <c r="U241" i="5"/>
  <c r="T241" i="5"/>
  <c r="V240" i="5"/>
  <c r="U240" i="5"/>
  <c r="T240" i="5"/>
  <c r="V239" i="5"/>
  <c r="U239" i="5"/>
  <c r="T239" i="5"/>
  <c r="V238" i="5"/>
  <c r="U238" i="5"/>
  <c r="T238" i="5"/>
  <c r="V237" i="5"/>
  <c r="U237" i="5"/>
  <c r="T237" i="5"/>
  <c r="V236" i="5"/>
  <c r="U236" i="5"/>
  <c r="T236" i="5"/>
  <c r="V235" i="5"/>
  <c r="U235" i="5"/>
  <c r="T235" i="5"/>
  <c r="V234" i="5"/>
  <c r="U234" i="5"/>
  <c r="T234" i="5"/>
  <c r="V233" i="5"/>
  <c r="U233" i="5"/>
  <c r="T233" i="5"/>
  <c r="AH218" i="5"/>
  <c r="AG218" i="5"/>
  <c r="AF218" i="5"/>
  <c r="AB217" i="5"/>
  <c r="AA217" i="5"/>
  <c r="Z217" i="5"/>
  <c r="AH219" i="5"/>
  <c r="AG219" i="5"/>
  <c r="AF219" i="5"/>
  <c r="AB216" i="5"/>
  <c r="AA216" i="5"/>
  <c r="Z216" i="5"/>
  <c r="AB210" i="5"/>
  <c r="AA210" i="5"/>
  <c r="Z210" i="5"/>
  <c r="AB209" i="5"/>
  <c r="AA209" i="5"/>
  <c r="Z209" i="5"/>
  <c r="AB208" i="5"/>
  <c r="AA208" i="5"/>
  <c r="Z208" i="5"/>
  <c r="AB207" i="5"/>
  <c r="AA207" i="5"/>
  <c r="Z207" i="5"/>
  <c r="AB267" i="5"/>
  <c r="AA267" i="5"/>
  <c r="Z267" i="5"/>
  <c r="AB266" i="5"/>
  <c r="AA266" i="5"/>
  <c r="Z266" i="5"/>
  <c r="AB265" i="5"/>
  <c r="AA265" i="5"/>
  <c r="Z265" i="5"/>
  <c r="AB264" i="5"/>
  <c r="AA264" i="5"/>
  <c r="Z264" i="5"/>
  <c r="AB263" i="5"/>
  <c r="AA263" i="5"/>
  <c r="Z263" i="5"/>
  <c r="AB272" i="5"/>
  <c r="AA272" i="5"/>
  <c r="Z272" i="5"/>
  <c r="AB271" i="5"/>
  <c r="AA271" i="5"/>
  <c r="Z271" i="5"/>
  <c r="AB270" i="5"/>
  <c r="AA270" i="5"/>
  <c r="Z270" i="5"/>
  <c r="AB269" i="5"/>
  <c r="AA269" i="5"/>
  <c r="Z269" i="5"/>
  <c r="AB268" i="5"/>
  <c r="AA268" i="5"/>
  <c r="Z268" i="5"/>
  <c r="AB277" i="5"/>
  <c r="AA277" i="5"/>
  <c r="Z277" i="5"/>
  <c r="AB276" i="5"/>
  <c r="AA276" i="5"/>
  <c r="Z276" i="5"/>
  <c r="AB275" i="5"/>
  <c r="AA275" i="5"/>
  <c r="Z275" i="5"/>
  <c r="AB274" i="5"/>
  <c r="AA274" i="5"/>
  <c r="Z274" i="5"/>
  <c r="AB273" i="5"/>
  <c r="AA273" i="5"/>
  <c r="Z273" i="5"/>
  <c r="AB282" i="5"/>
  <c r="AA282" i="5"/>
  <c r="Z282" i="5"/>
  <c r="AB281" i="5"/>
  <c r="AA281" i="5"/>
  <c r="Z281" i="5"/>
  <c r="AB280" i="5"/>
  <c r="AA280" i="5"/>
  <c r="Z280" i="5"/>
  <c r="AB279" i="5"/>
  <c r="AA279" i="5"/>
  <c r="Z279" i="5"/>
  <c r="AB278" i="5"/>
  <c r="AA278" i="5"/>
  <c r="Z278" i="5"/>
  <c r="AB292" i="5"/>
  <c r="AA292" i="5"/>
  <c r="Z292" i="5"/>
  <c r="AB291" i="5"/>
  <c r="AA291" i="5"/>
  <c r="Z291" i="5"/>
  <c r="AB290" i="5"/>
  <c r="AA290" i="5"/>
  <c r="Z290" i="5"/>
  <c r="AB289" i="5"/>
  <c r="AA289" i="5"/>
  <c r="Z289" i="5"/>
  <c r="AB288" i="5"/>
  <c r="AA288" i="5"/>
  <c r="Z288" i="5"/>
  <c r="AB297" i="5"/>
  <c r="AA297" i="5"/>
  <c r="Z297" i="5"/>
  <c r="AB296" i="5"/>
  <c r="AA296" i="5"/>
  <c r="Z296" i="5"/>
  <c r="AB295" i="5"/>
  <c r="AA295" i="5"/>
  <c r="Z295" i="5"/>
  <c r="AB294" i="5"/>
  <c r="AA294" i="5"/>
  <c r="Z294" i="5"/>
  <c r="AB293" i="5"/>
  <c r="AA293" i="5"/>
  <c r="Z293" i="5"/>
  <c r="V302" i="5"/>
  <c r="U302" i="5"/>
  <c r="T302" i="5"/>
  <c r="V301" i="5"/>
  <c r="U301" i="5"/>
  <c r="T301" i="5"/>
  <c r="V300" i="5"/>
  <c r="U300" i="5"/>
  <c r="T300" i="5"/>
  <c r="V299" i="5"/>
  <c r="U299" i="5"/>
  <c r="T299" i="5"/>
  <c r="V298" i="5"/>
  <c r="U298" i="5"/>
  <c r="T298" i="5"/>
  <c r="V287" i="5"/>
  <c r="U287" i="5"/>
  <c r="T287" i="5"/>
  <c r="V286" i="5"/>
  <c r="U286" i="5"/>
  <c r="T286" i="5"/>
  <c r="V285" i="5"/>
  <c r="U285" i="5"/>
  <c r="T285" i="5"/>
  <c r="V284" i="5"/>
  <c r="U284" i="5"/>
  <c r="T284" i="5"/>
  <c r="V283" i="5"/>
  <c r="U283" i="5"/>
  <c r="T283" i="5"/>
  <c r="V262" i="5"/>
  <c r="U262" i="5"/>
  <c r="T262" i="5"/>
  <c r="V261" i="5"/>
  <c r="U261" i="5"/>
  <c r="T261" i="5"/>
  <c r="V260" i="5"/>
  <c r="U260" i="5"/>
  <c r="T260" i="5"/>
  <c r="V259" i="5"/>
  <c r="U259" i="5"/>
  <c r="T259" i="5"/>
  <c r="V258" i="5"/>
  <c r="U258" i="5"/>
  <c r="T258" i="5"/>
  <c r="V257" i="5"/>
  <c r="U257" i="5"/>
  <c r="T257" i="5"/>
  <c r="V256" i="5"/>
  <c r="U256" i="5"/>
  <c r="T256" i="5"/>
  <c r="V255" i="5"/>
  <c r="U255" i="5"/>
  <c r="T255" i="5"/>
  <c r="V254" i="5"/>
  <c r="U254" i="5"/>
  <c r="T254" i="5"/>
  <c r="V253" i="5"/>
  <c r="U253" i="5"/>
  <c r="T253" i="5"/>
  <c r="V252" i="5"/>
  <c r="U252" i="5"/>
  <c r="T252" i="5"/>
  <c r="V251" i="5"/>
  <c r="U251" i="5"/>
  <c r="T251" i="5"/>
  <c r="V250" i="5"/>
  <c r="U250" i="5"/>
  <c r="T250" i="5"/>
  <c r="V249" i="5"/>
  <c r="U249" i="5"/>
  <c r="T249" i="5"/>
  <c r="V248" i="5"/>
  <c r="U248" i="5"/>
  <c r="T248" i="5"/>
  <c r="V247" i="5"/>
  <c r="U247" i="5"/>
  <c r="T247" i="5"/>
  <c r="V246" i="5"/>
  <c r="U246" i="5"/>
  <c r="T246" i="5"/>
  <c r="V245" i="5"/>
  <c r="U245" i="5"/>
  <c r="T245" i="5"/>
  <c r="V244" i="5"/>
  <c r="U244" i="5"/>
  <c r="T244" i="5"/>
  <c r="V243" i="5"/>
  <c r="U243" i="5"/>
  <c r="T243" i="5"/>
  <c r="V232" i="5"/>
  <c r="U232" i="5"/>
  <c r="T232" i="5"/>
  <c r="V231" i="5"/>
  <c r="U231" i="5"/>
  <c r="T231" i="5"/>
  <c r="V230" i="5"/>
  <c r="U230" i="5"/>
  <c r="T230" i="5"/>
  <c r="V229" i="5"/>
  <c r="U229" i="5"/>
  <c r="T229" i="5"/>
  <c r="V228" i="5"/>
  <c r="U228" i="5"/>
  <c r="T228" i="5"/>
  <c r="V227" i="5"/>
  <c r="U227" i="5"/>
  <c r="T227" i="5"/>
  <c r="V226" i="5"/>
  <c r="U226" i="5"/>
  <c r="T226" i="5"/>
  <c r="V225" i="5"/>
  <c r="U225" i="5"/>
  <c r="T225" i="5"/>
  <c r="V224" i="5"/>
  <c r="U224" i="5"/>
  <c r="T224" i="5"/>
  <c r="V223" i="5"/>
  <c r="U223" i="5"/>
  <c r="T223" i="5"/>
  <c r="V215" i="5"/>
  <c r="U215" i="5"/>
  <c r="T215" i="5"/>
  <c r="V214" i="5"/>
  <c r="U214" i="5"/>
  <c r="T214" i="5"/>
  <c r="V213" i="5"/>
  <c r="U213" i="5"/>
  <c r="T213" i="5"/>
  <c r="V212" i="5"/>
  <c r="U212" i="5"/>
  <c r="T212" i="5"/>
  <c r="V211" i="5"/>
  <c r="U211" i="5"/>
  <c r="T211" i="5"/>
  <c r="V206" i="5"/>
  <c r="U206" i="5"/>
  <c r="T206" i="5"/>
  <c r="V205" i="5"/>
  <c r="U205" i="5"/>
  <c r="T205" i="5"/>
  <c r="V204" i="5"/>
  <c r="U204" i="5"/>
  <c r="T204" i="5"/>
  <c r="V203" i="5"/>
  <c r="U203" i="5"/>
  <c r="T203" i="5"/>
  <c r="V202" i="5"/>
  <c r="U202" i="5"/>
  <c r="T202" i="5"/>
  <c r="V201" i="5"/>
  <c r="U201" i="5"/>
  <c r="T201" i="5"/>
  <c r="V200" i="5"/>
  <c r="U200" i="5"/>
  <c r="T200" i="5"/>
  <c r="V199" i="5"/>
  <c r="U199" i="5"/>
  <c r="T199" i="5"/>
  <c r="V198" i="5"/>
  <c r="U198" i="5"/>
  <c r="T198" i="5"/>
  <c r="AN26" i="5"/>
  <c r="AM26" i="5"/>
  <c r="AL26" i="5"/>
  <c r="P76" i="5"/>
  <c r="O76" i="5"/>
  <c r="N76" i="5"/>
  <c r="P75" i="5"/>
  <c r="O75" i="5"/>
  <c r="N75" i="5"/>
  <c r="P74" i="5"/>
  <c r="O74" i="5"/>
  <c r="N74" i="5"/>
  <c r="P73" i="5"/>
  <c r="O73" i="5"/>
  <c r="N73" i="5"/>
  <c r="N72" i="5"/>
  <c r="O72" i="5"/>
  <c r="P72" i="5"/>
  <c r="AA76" i="5"/>
  <c r="Z76" i="5"/>
  <c r="AA75" i="5"/>
  <c r="Z75" i="5"/>
  <c r="AA74" i="5"/>
  <c r="Z74" i="5"/>
  <c r="AA73" i="5"/>
  <c r="Z73" i="5"/>
  <c r="AA72" i="5"/>
  <c r="Z72" i="5"/>
  <c r="AA71" i="5"/>
  <c r="Z71" i="5"/>
  <c r="AA70" i="5"/>
  <c r="Z70" i="5"/>
  <c r="AA69" i="5"/>
  <c r="Z69" i="5"/>
  <c r="AA68" i="5"/>
  <c r="Z68" i="5"/>
  <c r="AA67" i="5"/>
  <c r="Z67" i="5"/>
  <c r="AA66" i="5"/>
  <c r="Z66" i="5"/>
  <c r="AA65" i="5"/>
  <c r="Z65" i="5"/>
  <c r="AA64" i="5"/>
  <c r="Z64" i="5"/>
  <c r="AA63" i="5"/>
  <c r="Z63" i="5"/>
  <c r="AA62" i="5"/>
  <c r="Z62" i="5"/>
  <c r="AA61" i="5"/>
  <c r="Z61" i="5"/>
  <c r="AA60" i="5"/>
  <c r="Z60" i="5"/>
  <c r="AA59" i="5"/>
  <c r="Z59" i="5"/>
  <c r="AA58" i="5"/>
  <c r="Z58" i="5"/>
  <c r="AA57" i="5"/>
  <c r="Z57" i="5"/>
  <c r="AA56" i="5"/>
  <c r="Z56" i="5"/>
  <c r="AA55" i="5"/>
  <c r="Z55" i="5"/>
  <c r="AA54" i="5"/>
  <c r="Z54" i="5"/>
  <c r="AA53" i="5"/>
  <c r="Z53" i="5"/>
  <c r="AA52" i="5"/>
  <c r="Z52" i="5"/>
  <c r="AA51" i="5"/>
  <c r="Z51" i="5"/>
  <c r="AA50" i="5"/>
  <c r="Z50" i="5"/>
  <c r="AA49" i="5"/>
  <c r="Z49" i="5"/>
  <c r="AA48" i="5"/>
  <c r="Z48" i="5"/>
  <c r="Z47" i="5"/>
  <c r="AA47" i="5"/>
  <c r="AH26" i="5"/>
  <c r="AG26" i="5"/>
  <c r="AF26" i="5"/>
  <c r="AH25" i="5"/>
  <c r="AG25" i="5"/>
  <c r="AF25" i="5"/>
  <c r="AN25" i="5"/>
  <c r="AM25" i="5"/>
  <c r="AL25" i="5"/>
  <c r="AH17" i="5"/>
  <c r="AG17" i="5"/>
  <c r="AF17" i="5"/>
  <c r="AH16" i="5"/>
  <c r="AG16" i="5"/>
  <c r="AF16" i="5"/>
  <c r="AH15" i="5"/>
  <c r="AG15" i="5"/>
  <c r="AF15" i="5"/>
  <c r="AF14" i="5"/>
  <c r="AG14" i="5"/>
  <c r="AH14" i="5"/>
  <c r="AB26" i="5"/>
  <c r="AA26" i="5"/>
  <c r="Z26" i="5"/>
  <c r="Z25" i="5"/>
  <c r="AA25" i="5"/>
  <c r="AB25" i="5"/>
  <c r="P116" i="5"/>
  <c r="O116" i="5"/>
  <c r="N116" i="5"/>
  <c r="P115" i="5"/>
  <c r="O115" i="5"/>
  <c r="N115" i="5"/>
  <c r="P114" i="5"/>
  <c r="O114" i="5"/>
  <c r="N114" i="5"/>
  <c r="P113" i="5"/>
  <c r="O113" i="5"/>
  <c r="N113" i="5"/>
  <c r="N112" i="5"/>
  <c r="O112" i="5"/>
  <c r="P112" i="5"/>
  <c r="P66" i="5"/>
  <c r="O66" i="5"/>
  <c r="N66" i="5"/>
  <c r="P65" i="5"/>
  <c r="O65" i="5"/>
  <c r="N65" i="5"/>
  <c r="P64" i="5"/>
  <c r="O64" i="5"/>
  <c r="N64" i="5"/>
  <c r="P63" i="5"/>
  <c r="O63" i="5"/>
  <c r="N63" i="5"/>
  <c r="P62" i="5"/>
  <c r="O62" i="5"/>
  <c r="N62" i="5"/>
  <c r="P61" i="5"/>
  <c r="O61" i="5"/>
  <c r="N61" i="5"/>
  <c r="P60" i="5"/>
  <c r="O60" i="5"/>
  <c r="N60" i="5"/>
  <c r="P59" i="5"/>
  <c r="O59" i="5"/>
  <c r="N59" i="5"/>
  <c r="P58" i="5"/>
  <c r="O58" i="5"/>
  <c r="N58" i="5"/>
  <c r="P57" i="5"/>
  <c r="O57" i="5"/>
  <c r="N57" i="5"/>
  <c r="P56" i="5"/>
  <c r="O56" i="5"/>
  <c r="N56" i="5"/>
  <c r="P55" i="5"/>
  <c r="O55" i="5"/>
  <c r="N55" i="5"/>
  <c r="P54" i="5"/>
  <c r="O54" i="5"/>
  <c r="N54" i="5"/>
  <c r="P53" i="5"/>
  <c r="O53" i="5"/>
  <c r="N53" i="5"/>
  <c r="N52" i="5"/>
  <c r="O52" i="5"/>
  <c r="P52" i="5"/>
  <c r="V29" i="5"/>
  <c r="U29" i="5"/>
  <c r="T29" i="5"/>
  <c r="V28" i="5"/>
  <c r="U28" i="5"/>
  <c r="U27" i="5"/>
  <c r="T28" i="5"/>
  <c r="T27" i="5"/>
  <c r="V27" i="5"/>
  <c r="P17" i="5"/>
  <c r="O17" i="5"/>
  <c r="N17" i="5"/>
  <c r="P16" i="5"/>
  <c r="O16" i="5"/>
  <c r="N16" i="5"/>
  <c r="P15" i="5"/>
  <c r="O15" i="5"/>
  <c r="N15" i="5"/>
  <c r="N14" i="5"/>
  <c r="O14" i="5"/>
  <c r="P14" i="5"/>
  <c r="V26" i="5"/>
  <c r="U26" i="5"/>
  <c r="T26" i="5"/>
  <c r="V25" i="5"/>
  <c r="U25" i="5"/>
  <c r="T25" i="5"/>
  <c r="V24" i="5"/>
  <c r="U24" i="5"/>
  <c r="T24" i="5"/>
  <c r="T23" i="5"/>
  <c r="U23" i="5"/>
  <c r="V23" i="5"/>
  <c r="P22" i="5"/>
  <c r="O22" i="5"/>
  <c r="N22" i="5"/>
  <c r="P21" i="5"/>
  <c r="O21" i="5"/>
  <c r="N21" i="5"/>
  <c r="P20" i="5"/>
  <c r="O20" i="5"/>
  <c r="N20" i="5"/>
  <c r="P19" i="5"/>
  <c r="O19" i="5"/>
  <c r="N19" i="5"/>
  <c r="N18" i="5"/>
  <c r="O18" i="5"/>
  <c r="P18" i="5"/>
  <c r="V17" i="5"/>
  <c r="U17" i="5"/>
  <c r="T17" i="5"/>
  <c r="V16" i="5"/>
  <c r="U16" i="5"/>
  <c r="T16" i="5"/>
  <c r="V15" i="5"/>
  <c r="U15" i="5"/>
  <c r="T15" i="5"/>
  <c r="V14" i="5"/>
  <c r="U14" i="5"/>
  <c r="T14" i="5"/>
  <c r="V111" i="5"/>
  <c r="U111" i="5"/>
  <c r="T111" i="5"/>
  <c r="V110" i="5"/>
  <c r="U110" i="5"/>
  <c r="T110" i="5"/>
  <c r="V109" i="5"/>
  <c r="U109" i="5"/>
  <c r="T109" i="5"/>
  <c r="V108" i="5"/>
  <c r="U108" i="5"/>
  <c r="T108" i="5"/>
  <c r="V107" i="5"/>
  <c r="U107" i="5"/>
  <c r="T107" i="5"/>
  <c r="V106" i="5"/>
  <c r="U106" i="5"/>
  <c r="T106" i="5"/>
  <c r="V105" i="5"/>
  <c r="U105" i="5"/>
  <c r="T105" i="5"/>
  <c r="V104" i="5"/>
  <c r="U104" i="5"/>
  <c r="T104" i="5"/>
  <c r="V103" i="5"/>
  <c r="U103" i="5"/>
  <c r="T103" i="5"/>
  <c r="V102" i="5"/>
  <c r="U102" i="5"/>
  <c r="T102" i="5"/>
  <c r="V100" i="5"/>
  <c r="V99" i="5"/>
  <c r="V98" i="5"/>
  <c r="V97" i="5"/>
  <c r="U101" i="5"/>
  <c r="T101" i="5"/>
  <c r="U100" i="5"/>
  <c r="T100" i="5"/>
  <c r="U99" i="5"/>
  <c r="T99" i="5"/>
  <c r="U98" i="5"/>
  <c r="T98" i="5"/>
  <c r="U97" i="5"/>
  <c r="T97" i="5"/>
  <c r="V96" i="5"/>
  <c r="U96" i="5"/>
  <c r="T96" i="5"/>
  <c r="V95" i="5"/>
  <c r="U95" i="5"/>
  <c r="T95" i="5"/>
  <c r="V94" i="5"/>
  <c r="U94" i="5"/>
  <c r="T94" i="5"/>
  <c r="V93" i="5"/>
  <c r="U93" i="5"/>
  <c r="T93" i="5"/>
  <c r="V92" i="5"/>
  <c r="U92" i="5"/>
  <c r="T92" i="5"/>
  <c r="V91" i="5"/>
  <c r="U91" i="5"/>
  <c r="T91" i="5"/>
  <c r="V90" i="5"/>
  <c r="U90" i="5"/>
  <c r="T90" i="5"/>
  <c r="V89" i="5"/>
  <c r="U89" i="5"/>
  <c r="T89" i="5"/>
  <c r="V88" i="5"/>
  <c r="U88" i="5"/>
  <c r="T88" i="5"/>
  <c r="V87" i="5"/>
  <c r="U87" i="5"/>
  <c r="T87" i="5"/>
  <c r="P39" i="5"/>
  <c r="O39" i="5"/>
  <c r="N39" i="5"/>
  <c r="P38" i="5"/>
  <c r="O38" i="5"/>
  <c r="N38" i="5"/>
  <c r="P37" i="5"/>
  <c r="O37" i="5"/>
  <c r="N37" i="5"/>
  <c r="P36" i="5"/>
  <c r="O36" i="5"/>
  <c r="N36" i="5"/>
  <c r="P35" i="5"/>
  <c r="O35" i="5"/>
  <c r="N35" i="5"/>
  <c r="P29" i="5"/>
  <c r="O29" i="5"/>
  <c r="N29" i="5"/>
  <c r="P28" i="5"/>
  <c r="O28" i="5"/>
  <c r="N28" i="5"/>
  <c r="P27" i="5"/>
  <c r="O27" i="5"/>
  <c r="N27" i="5"/>
  <c r="P71" i="5"/>
  <c r="O71" i="5"/>
  <c r="N71" i="5"/>
  <c r="P70" i="5"/>
  <c r="O70" i="5"/>
  <c r="N70" i="5"/>
  <c r="P69" i="5"/>
  <c r="O69" i="5"/>
  <c r="N69" i="5"/>
  <c r="P68" i="5"/>
  <c r="O68" i="5"/>
  <c r="N68" i="5"/>
  <c r="P67" i="5"/>
  <c r="O67" i="5"/>
  <c r="N67" i="5"/>
  <c r="P51" i="5"/>
  <c r="O51" i="5"/>
  <c r="N51" i="5"/>
  <c r="P50" i="5"/>
  <c r="O50" i="5"/>
  <c r="N50" i="5"/>
  <c r="P49" i="5"/>
  <c r="O49" i="5"/>
  <c r="N49" i="5"/>
  <c r="P48" i="5"/>
  <c r="O48" i="5"/>
  <c r="N48" i="5"/>
  <c r="P47" i="5"/>
  <c r="O47" i="5"/>
  <c r="N47" i="5"/>
  <c r="P34" i="5"/>
  <c r="P33" i="5"/>
  <c r="P32" i="5"/>
  <c r="P31" i="5"/>
  <c r="P30" i="5"/>
  <c r="V116" i="5"/>
  <c r="U116" i="5"/>
  <c r="T116" i="5"/>
  <c r="V115" i="5"/>
  <c r="U115" i="5"/>
  <c r="T115" i="5"/>
  <c r="V114" i="5"/>
  <c r="U114" i="5"/>
  <c r="T114" i="5"/>
  <c r="V113" i="5"/>
  <c r="U113" i="5"/>
  <c r="T113" i="5"/>
  <c r="V112" i="5"/>
  <c r="U112" i="5"/>
  <c r="T112" i="5"/>
  <c r="AB111" i="5"/>
  <c r="AA111" i="5"/>
  <c r="Z111" i="5"/>
  <c r="AB110" i="5"/>
  <c r="AA110" i="5"/>
  <c r="Z110" i="5"/>
  <c r="AB109" i="5"/>
  <c r="AA109" i="5"/>
  <c r="Z109" i="5"/>
  <c r="AB108" i="5"/>
  <c r="AA108" i="5"/>
  <c r="Z108" i="5"/>
  <c r="AB107" i="5"/>
  <c r="AA107" i="5"/>
  <c r="Z107" i="5"/>
  <c r="AB106" i="5"/>
  <c r="AA106" i="5"/>
  <c r="Z106" i="5"/>
  <c r="AB105" i="5"/>
  <c r="AA105" i="5"/>
  <c r="Z105" i="5"/>
  <c r="AB104" i="5"/>
  <c r="AA104" i="5"/>
  <c r="Z104" i="5"/>
  <c r="AB103" i="5"/>
  <c r="AA103" i="5"/>
  <c r="Z103" i="5"/>
  <c r="AB102" i="5"/>
  <c r="AA102" i="5"/>
  <c r="Z102" i="5"/>
  <c r="AB96" i="5"/>
  <c r="AA96" i="5"/>
  <c r="Z96" i="5"/>
  <c r="AB95" i="5"/>
  <c r="AA95" i="5"/>
  <c r="Z95" i="5"/>
  <c r="AB94" i="5"/>
  <c r="AA94" i="5"/>
  <c r="Z94" i="5"/>
  <c r="AB93" i="5"/>
  <c r="AA93" i="5"/>
  <c r="Z93" i="5"/>
  <c r="AB92" i="5"/>
  <c r="AA92" i="5"/>
  <c r="Z92" i="5"/>
  <c r="AB91" i="5"/>
  <c r="AA91" i="5"/>
  <c r="Z91" i="5"/>
  <c r="AB90" i="5"/>
  <c r="AA90" i="5"/>
  <c r="Z90" i="5"/>
  <c r="AB89" i="5"/>
  <c r="AA89" i="5"/>
  <c r="Z89" i="5"/>
  <c r="AB88" i="5"/>
  <c r="AA88" i="5"/>
  <c r="Z88" i="5"/>
  <c r="AB87" i="5"/>
  <c r="AA87" i="5"/>
  <c r="Z87" i="5"/>
  <c r="AB86" i="5"/>
  <c r="AA86" i="5"/>
  <c r="Z86" i="5"/>
  <c r="AB85" i="5"/>
  <c r="AA85" i="5"/>
  <c r="Z85" i="5"/>
  <c r="AB84" i="5"/>
  <c r="AA84" i="5"/>
  <c r="Z84" i="5"/>
  <c r="AB83" i="5"/>
  <c r="AA83" i="5"/>
  <c r="Z83" i="5"/>
  <c r="AB82" i="5"/>
  <c r="AA82" i="5"/>
  <c r="Z82" i="5"/>
  <c r="AB81" i="5"/>
  <c r="AA81" i="5"/>
  <c r="Z81" i="5"/>
  <c r="AB80" i="5"/>
  <c r="AA80" i="5"/>
  <c r="Z80" i="5"/>
  <c r="AB79" i="5"/>
  <c r="AA79" i="5"/>
  <c r="Z79" i="5"/>
  <c r="AB78" i="5"/>
  <c r="AA78" i="5"/>
  <c r="Z78" i="5"/>
  <c r="AB77" i="5"/>
  <c r="AA77" i="5"/>
  <c r="Z77" i="5"/>
  <c r="V76" i="5"/>
  <c r="U76" i="5"/>
  <c r="T76" i="5"/>
  <c r="V75" i="5"/>
  <c r="U75" i="5"/>
  <c r="T75" i="5"/>
  <c r="V74" i="5"/>
  <c r="U74" i="5"/>
  <c r="T74" i="5"/>
  <c r="V73" i="5"/>
  <c r="U73" i="5"/>
  <c r="T73" i="5"/>
  <c r="V72" i="5"/>
  <c r="U72" i="5"/>
  <c r="T72" i="5"/>
  <c r="V71" i="5"/>
  <c r="U71" i="5"/>
  <c r="T71" i="5"/>
  <c r="V70" i="5"/>
  <c r="U70" i="5"/>
  <c r="T70" i="5"/>
  <c r="V69" i="5"/>
  <c r="U69" i="5"/>
  <c r="T69" i="5"/>
  <c r="V68" i="5"/>
  <c r="U68" i="5"/>
  <c r="T68" i="5"/>
  <c r="V67" i="5"/>
  <c r="U67" i="5"/>
  <c r="T67" i="5"/>
  <c r="V66" i="5"/>
  <c r="U66" i="5"/>
  <c r="T66" i="5"/>
  <c r="V65" i="5"/>
  <c r="U65" i="5"/>
  <c r="T65" i="5"/>
  <c r="V64" i="5"/>
  <c r="U64" i="5"/>
  <c r="T64" i="5"/>
  <c r="V63" i="5"/>
  <c r="U63" i="5"/>
  <c r="T63" i="5"/>
  <c r="V62" i="5"/>
  <c r="U62" i="5"/>
  <c r="T62" i="5"/>
  <c r="X61" i="5"/>
  <c r="V61" i="5"/>
  <c r="U61" i="5"/>
  <c r="T61" i="5"/>
  <c r="X60" i="5"/>
  <c r="V60" i="5"/>
  <c r="U60" i="5"/>
  <c r="T60" i="5"/>
  <c r="X59" i="5"/>
  <c r="V59" i="5"/>
  <c r="U59" i="5"/>
  <c r="T59" i="5"/>
  <c r="X58" i="5"/>
  <c r="V58" i="5"/>
  <c r="U58" i="5"/>
  <c r="T58" i="5"/>
  <c r="X57" i="5"/>
  <c r="V57" i="5"/>
  <c r="U57" i="5"/>
  <c r="T57" i="5"/>
  <c r="X62" i="5"/>
  <c r="X63" i="5"/>
  <c r="X64" i="5"/>
  <c r="X65" i="5"/>
  <c r="X66" i="5"/>
  <c r="X67" i="5"/>
  <c r="X68" i="5"/>
  <c r="X69" i="5"/>
  <c r="D69" i="5" s="1"/>
  <c r="E69" i="5" s="1"/>
  <c r="E74" i="11" s="1"/>
  <c r="X70" i="5"/>
  <c r="X71" i="5"/>
  <c r="X56" i="5"/>
  <c r="X55" i="5"/>
  <c r="X54" i="5"/>
  <c r="X53" i="5"/>
  <c r="X52" i="5"/>
  <c r="V56" i="5"/>
  <c r="U56" i="5"/>
  <c r="T56" i="5"/>
  <c r="V55" i="5"/>
  <c r="U55" i="5"/>
  <c r="T55" i="5"/>
  <c r="V54" i="5"/>
  <c r="U54" i="5"/>
  <c r="T54" i="5"/>
  <c r="V53" i="5"/>
  <c r="U53" i="5"/>
  <c r="T53" i="5"/>
  <c r="V52" i="5"/>
  <c r="U52" i="5"/>
  <c r="T52" i="5"/>
  <c r="X51" i="5"/>
  <c r="V51" i="5"/>
  <c r="U51" i="5"/>
  <c r="T51" i="5"/>
  <c r="X50" i="5"/>
  <c r="D50" i="5" s="1"/>
  <c r="E50" i="5" s="1"/>
  <c r="E55" i="11" s="1"/>
  <c r="V50" i="5"/>
  <c r="U50" i="5"/>
  <c r="T50" i="5"/>
  <c r="X49" i="5"/>
  <c r="D49" i="5" s="1"/>
  <c r="E49" i="5" s="1"/>
  <c r="E54" i="11" s="1"/>
  <c r="V49" i="5"/>
  <c r="U49" i="5"/>
  <c r="T49" i="5"/>
  <c r="X48" i="5"/>
  <c r="V48" i="5"/>
  <c r="U48" i="5"/>
  <c r="T48" i="5"/>
  <c r="X47" i="5"/>
  <c r="V47" i="5"/>
  <c r="U47" i="5"/>
  <c r="T47" i="5"/>
  <c r="X39" i="5"/>
  <c r="X38" i="5"/>
  <c r="X37" i="5"/>
  <c r="X36" i="5"/>
  <c r="X35" i="5"/>
  <c r="V39" i="5"/>
  <c r="U39" i="5"/>
  <c r="T39" i="5"/>
  <c r="V38" i="5"/>
  <c r="U38" i="5"/>
  <c r="T38" i="5"/>
  <c r="V37" i="5"/>
  <c r="U37" i="5"/>
  <c r="T37" i="5"/>
  <c r="V36" i="5"/>
  <c r="U36" i="5"/>
  <c r="T36" i="5"/>
  <c r="V35" i="5"/>
  <c r="U35" i="5"/>
  <c r="T35" i="5"/>
  <c r="X34" i="5"/>
  <c r="V34" i="5"/>
  <c r="U34" i="5"/>
  <c r="T34" i="5"/>
  <c r="X33" i="5"/>
  <c r="V33" i="5"/>
  <c r="U33" i="5"/>
  <c r="T33" i="5"/>
  <c r="X32" i="5"/>
  <c r="V32" i="5"/>
  <c r="U32" i="5"/>
  <c r="T32" i="5"/>
  <c r="X31" i="5"/>
  <c r="V31" i="5"/>
  <c r="U31" i="5"/>
  <c r="T31" i="5"/>
  <c r="X30" i="5"/>
  <c r="V30" i="5"/>
  <c r="U30" i="5"/>
  <c r="T30" i="5"/>
  <c r="AD24" i="5"/>
  <c r="AB24" i="5"/>
  <c r="AA24" i="5"/>
  <c r="Z24" i="5"/>
  <c r="AD23" i="5"/>
  <c r="AB23" i="5"/>
  <c r="AA23" i="5"/>
  <c r="Z23" i="5"/>
  <c r="X22" i="5"/>
  <c r="V22" i="5"/>
  <c r="U22" i="5"/>
  <c r="T22" i="5"/>
  <c r="X21" i="5"/>
  <c r="V21" i="5"/>
  <c r="U21" i="5"/>
  <c r="T21" i="5"/>
  <c r="X20" i="5"/>
  <c r="V20" i="5"/>
  <c r="U20" i="5"/>
  <c r="T20" i="5"/>
  <c r="X19" i="5"/>
  <c r="V19" i="5"/>
  <c r="U19" i="5"/>
  <c r="T19" i="5"/>
  <c r="X18" i="5"/>
  <c r="V18" i="5"/>
  <c r="U18" i="5"/>
  <c r="T18" i="5"/>
  <c r="AD15" i="5"/>
  <c r="AB15" i="5"/>
  <c r="AA15" i="5"/>
  <c r="Z15" i="5"/>
  <c r="AD14" i="5"/>
  <c r="AB14" i="5"/>
  <c r="AA14" i="5"/>
  <c r="Z14" i="5"/>
  <c r="AD17" i="5"/>
  <c r="AB17" i="5"/>
  <c r="AA17" i="5"/>
  <c r="Z17" i="5"/>
  <c r="AD16" i="5"/>
  <c r="AB16" i="5"/>
  <c r="AA16" i="5"/>
  <c r="Z16" i="5"/>
  <c r="X13" i="5"/>
  <c r="V13" i="5"/>
  <c r="U13" i="5"/>
  <c r="T13" i="5"/>
  <c r="X12" i="5"/>
  <c r="V12" i="5"/>
  <c r="U12" i="5"/>
  <c r="T12" i="5"/>
  <c r="X11" i="5"/>
  <c r="V11" i="5"/>
  <c r="U11" i="5"/>
  <c r="T11" i="5"/>
  <c r="X10" i="5"/>
  <c r="V10" i="5"/>
  <c r="U10" i="5"/>
  <c r="T10" i="5"/>
  <c r="X9" i="5"/>
  <c r="X8" i="5"/>
  <c r="X7" i="5"/>
  <c r="X6" i="5"/>
  <c r="V9" i="5"/>
  <c r="V8" i="5"/>
  <c r="V7" i="5"/>
  <c r="V6" i="5"/>
  <c r="U9" i="5"/>
  <c r="U8" i="5"/>
  <c r="U7" i="5"/>
  <c r="U6" i="5"/>
  <c r="T9" i="5"/>
  <c r="T8" i="5"/>
  <c r="T7" i="5"/>
  <c r="T6" i="5"/>
  <c r="X5" i="5"/>
  <c r="V5" i="5"/>
  <c r="U5" i="5"/>
  <c r="T5" i="5"/>
  <c r="R111" i="5"/>
  <c r="P111" i="5"/>
  <c r="O111" i="5"/>
  <c r="N111" i="5"/>
  <c r="R110" i="5"/>
  <c r="P110" i="5"/>
  <c r="O110" i="5"/>
  <c r="N110" i="5"/>
  <c r="R109" i="5"/>
  <c r="P109" i="5"/>
  <c r="O109" i="5"/>
  <c r="N109" i="5"/>
  <c r="R108" i="5"/>
  <c r="P108" i="5"/>
  <c r="O108" i="5"/>
  <c r="N108" i="5"/>
  <c r="R107" i="5"/>
  <c r="D107" i="5" s="1"/>
  <c r="E107" i="5" s="1"/>
  <c r="E115" i="11" s="1"/>
  <c r="P107" i="5"/>
  <c r="O107" i="5"/>
  <c r="N107" i="5"/>
  <c r="R106" i="5"/>
  <c r="P106" i="5"/>
  <c r="O106" i="5"/>
  <c r="N106" i="5"/>
  <c r="R105" i="5"/>
  <c r="P105" i="5"/>
  <c r="O105" i="5"/>
  <c r="N105" i="5"/>
  <c r="R104" i="5"/>
  <c r="P104" i="5"/>
  <c r="O104" i="5"/>
  <c r="N104" i="5"/>
  <c r="R103" i="5"/>
  <c r="P103" i="5"/>
  <c r="O103" i="5"/>
  <c r="N103" i="5"/>
  <c r="R102" i="5"/>
  <c r="P102" i="5"/>
  <c r="O102" i="5"/>
  <c r="N102" i="5"/>
  <c r="R101" i="5"/>
  <c r="D101" i="5" s="1"/>
  <c r="E101" i="5" s="1"/>
  <c r="E109" i="11" s="1"/>
  <c r="P101" i="5"/>
  <c r="O101" i="5"/>
  <c r="N101" i="5"/>
  <c r="R100" i="5"/>
  <c r="P100" i="5"/>
  <c r="O100" i="5"/>
  <c r="N100" i="5"/>
  <c r="R99" i="5"/>
  <c r="P99" i="5"/>
  <c r="O99" i="5"/>
  <c r="N99" i="5"/>
  <c r="R98" i="5"/>
  <c r="P98" i="5"/>
  <c r="O98" i="5"/>
  <c r="N98" i="5"/>
  <c r="R97" i="5"/>
  <c r="P97" i="5"/>
  <c r="O97" i="5"/>
  <c r="N97" i="5"/>
  <c r="R13" i="5"/>
  <c r="P13" i="5"/>
  <c r="O13" i="5"/>
  <c r="N13" i="5"/>
  <c r="R12" i="5"/>
  <c r="P12" i="5"/>
  <c r="O12" i="5"/>
  <c r="N12" i="5"/>
  <c r="R11" i="5"/>
  <c r="D11" i="5" s="1"/>
  <c r="E11" i="5" s="1"/>
  <c r="E23" i="11" s="1"/>
  <c r="P11" i="5"/>
  <c r="O11" i="5"/>
  <c r="N11" i="5"/>
  <c r="R10" i="5"/>
  <c r="P10" i="5"/>
  <c r="O10" i="5"/>
  <c r="N10" i="5"/>
  <c r="R9" i="5"/>
  <c r="P9" i="5"/>
  <c r="O9" i="5"/>
  <c r="N9" i="5"/>
  <c r="R8" i="5"/>
  <c r="P8" i="5"/>
  <c r="O8" i="5"/>
  <c r="N8" i="5"/>
  <c r="R7" i="5"/>
  <c r="P7" i="5"/>
  <c r="O7" i="5"/>
  <c r="N7" i="5"/>
  <c r="R6" i="5"/>
  <c r="P6" i="5"/>
  <c r="O6" i="5"/>
  <c r="N6" i="5"/>
  <c r="R5" i="5"/>
  <c r="P5" i="5"/>
  <c r="O5" i="5"/>
  <c r="N5" i="5"/>
  <c r="E139" i="5"/>
  <c r="E140" i="5"/>
  <c r="E141" i="5"/>
  <c r="E142" i="5"/>
  <c r="E143" i="5"/>
  <c r="E144" i="5"/>
  <c r="E145" i="5"/>
  <c r="R14" i="5" s="1"/>
  <c r="E146" i="5"/>
  <c r="E147" i="5"/>
  <c r="E148" i="5"/>
  <c r="E149" i="5"/>
  <c r="E150" i="5"/>
  <c r="E151" i="5"/>
  <c r="E152" i="5"/>
  <c r="E153" i="5"/>
  <c r="E154" i="5"/>
  <c r="E155" i="5"/>
  <c r="E156" i="5"/>
  <c r="X219" i="5"/>
  <c r="V219" i="5"/>
  <c r="U219" i="5"/>
  <c r="T219" i="5"/>
  <c r="T218" i="5"/>
  <c r="U218" i="5"/>
  <c r="V218" i="5"/>
  <c r="X218" i="5"/>
  <c r="D218" i="5" s="1"/>
  <c r="E218" i="5" s="1"/>
  <c r="E37" i="17" s="1"/>
  <c r="N214" i="5"/>
  <c r="O214" i="5"/>
  <c r="P214" i="5"/>
  <c r="R214" i="5"/>
  <c r="R206" i="5"/>
  <c r="P206" i="5"/>
  <c r="O206" i="5"/>
  <c r="N206" i="5"/>
  <c r="R205" i="5"/>
  <c r="D205" i="5" s="1"/>
  <c r="E205" i="5" s="1"/>
  <c r="E24" i="17" s="1"/>
  <c r="P205" i="5"/>
  <c r="O205" i="5"/>
  <c r="N205" i="5"/>
  <c r="R204" i="5"/>
  <c r="P204" i="5"/>
  <c r="O204" i="5"/>
  <c r="N204" i="5"/>
  <c r="R203" i="5"/>
  <c r="P203" i="5"/>
  <c r="O203" i="5"/>
  <c r="N203" i="5"/>
  <c r="R202" i="5"/>
  <c r="D202" i="5" s="1"/>
  <c r="E202" i="5" s="1"/>
  <c r="E21" i="17" s="1"/>
  <c r="P202" i="5"/>
  <c r="O202" i="5"/>
  <c r="N202" i="5"/>
  <c r="R201" i="5"/>
  <c r="P201" i="5"/>
  <c r="O201" i="5"/>
  <c r="N201" i="5"/>
  <c r="R200" i="5"/>
  <c r="P200" i="5"/>
  <c r="O200" i="5"/>
  <c r="N200" i="5"/>
  <c r="R199" i="5"/>
  <c r="P199" i="5"/>
  <c r="O199" i="5"/>
  <c r="N199" i="5"/>
  <c r="N198" i="5"/>
  <c r="O198" i="5"/>
  <c r="P198" i="5"/>
  <c r="R198" i="5"/>
  <c r="X26" i="5"/>
  <c r="X25" i="5"/>
  <c r="X24" i="5"/>
  <c r="X23" i="5"/>
  <c r="R22" i="5"/>
  <c r="R21" i="5"/>
  <c r="R20" i="5"/>
  <c r="R19" i="5"/>
  <c r="R18" i="5"/>
  <c r="X217" i="5"/>
  <c r="D217" i="5" s="1"/>
  <c r="E217" i="5" s="1"/>
  <c r="E36" i="17" s="1"/>
  <c r="V217" i="5"/>
  <c r="U217" i="5"/>
  <c r="T217" i="5"/>
  <c r="X216" i="5"/>
  <c r="V216" i="5"/>
  <c r="U216" i="5"/>
  <c r="T216" i="5"/>
  <c r="R215" i="5"/>
  <c r="R213" i="5"/>
  <c r="R212" i="5"/>
  <c r="R211" i="5"/>
  <c r="R210" i="5"/>
  <c r="R209" i="5"/>
  <c r="R208" i="5"/>
  <c r="R207" i="5"/>
  <c r="R282" i="5"/>
  <c r="R281" i="5"/>
  <c r="R280" i="5"/>
  <c r="R279" i="5"/>
  <c r="R278" i="5"/>
  <c r="R277" i="5"/>
  <c r="R276" i="5"/>
  <c r="R275" i="5"/>
  <c r="R274" i="5"/>
  <c r="R273" i="5"/>
  <c r="R272" i="5"/>
  <c r="P272" i="5"/>
  <c r="O272" i="5"/>
  <c r="N272" i="5"/>
  <c r="R271" i="5"/>
  <c r="D271" i="5" s="1"/>
  <c r="E271" i="5" s="1"/>
  <c r="E92" i="17" s="1"/>
  <c r="P271" i="5"/>
  <c r="O271" i="5"/>
  <c r="N271" i="5"/>
  <c r="R270" i="5"/>
  <c r="P270" i="5"/>
  <c r="O270" i="5"/>
  <c r="N270" i="5"/>
  <c r="R269" i="5"/>
  <c r="P269" i="5"/>
  <c r="O269" i="5"/>
  <c r="N269" i="5"/>
  <c r="R268" i="5"/>
  <c r="P268" i="5"/>
  <c r="O268" i="5"/>
  <c r="N268" i="5"/>
  <c r="R267" i="5"/>
  <c r="P267" i="5"/>
  <c r="O267" i="5"/>
  <c r="N267" i="5"/>
  <c r="R266" i="5"/>
  <c r="P266" i="5"/>
  <c r="O266" i="5"/>
  <c r="N266" i="5"/>
  <c r="R265" i="5"/>
  <c r="P265" i="5"/>
  <c r="O265" i="5"/>
  <c r="N265" i="5"/>
  <c r="R264" i="5"/>
  <c r="P264" i="5"/>
  <c r="O264" i="5"/>
  <c r="N264" i="5"/>
  <c r="R263" i="5"/>
  <c r="P263" i="5"/>
  <c r="O263" i="5"/>
  <c r="N263" i="5"/>
  <c r="P282" i="5"/>
  <c r="O282" i="5"/>
  <c r="N282" i="5"/>
  <c r="P281" i="5"/>
  <c r="O281" i="5"/>
  <c r="N281" i="5"/>
  <c r="P280" i="5"/>
  <c r="O280" i="5"/>
  <c r="N280" i="5"/>
  <c r="P279" i="5"/>
  <c r="O279" i="5"/>
  <c r="N279" i="5"/>
  <c r="P278" i="5"/>
  <c r="O278" i="5"/>
  <c r="N278" i="5"/>
  <c r="P277" i="5"/>
  <c r="O277" i="5"/>
  <c r="N277" i="5"/>
  <c r="P276" i="5"/>
  <c r="O276" i="5"/>
  <c r="N276" i="5"/>
  <c r="P275" i="5"/>
  <c r="O275" i="5"/>
  <c r="N275" i="5"/>
  <c r="P274" i="5"/>
  <c r="O274" i="5"/>
  <c r="N274" i="5"/>
  <c r="P273" i="5"/>
  <c r="O273" i="5"/>
  <c r="N273" i="5"/>
  <c r="R96" i="5"/>
  <c r="P96" i="5"/>
  <c r="O96" i="5"/>
  <c r="N96" i="5"/>
  <c r="R95" i="5"/>
  <c r="P95" i="5"/>
  <c r="O95" i="5"/>
  <c r="N95" i="5"/>
  <c r="R94" i="5"/>
  <c r="P94" i="5"/>
  <c r="O94" i="5"/>
  <c r="N94" i="5"/>
  <c r="R93" i="5"/>
  <c r="P93" i="5"/>
  <c r="O93" i="5"/>
  <c r="N93" i="5"/>
  <c r="R92" i="5"/>
  <c r="P92" i="5"/>
  <c r="O92" i="5"/>
  <c r="N92" i="5"/>
  <c r="R91" i="5"/>
  <c r="P91" i="5"/>
  <c r="O91" i="5"/>
  <c r="N91" i="5"/>
  <c r="R90" i="5"/>
  <c r="P90" i="5"/>
  <c r="O90" i="5"/>
  <c r="N90" i="5"/>
  <c r="R89" i="5"/>
  <c r="P89" i="5"/>
  <c r="O89" i="5"/>
  <c r="N89" i="5"/>
  <c r="R88" i="5"/>
  <c r="P88" i="5"/>
  <c r="O88" i="5"/>
  <c r="N88" i="5"/>
  <c r="N87" i="5"/>
  <c r="O87" i="5"/>
  <c r="P87" i="5"/>
  <c r="R87" i="5"/>
  <c r="R86" i="5"/>
  <c r="P86" i="5"/>
  <c r="O86" i="5"/>
  <c r="N86" i="5"/>
  <c r="R85" i="5"/>
  <c r="P85" i="5"/>
  <c r="O85" i="5"/>
  <c r="N85" i="5"/>
  <c r="R84" i="5"/>
  <c r="P84" i="5"/>
  <c r="O84" i="5"/>
  <c r="N84" i="5"/>
  <c r="R83" i="5"/>
  <c r="P83" i="5"/>
  <c r="O83" i="5"/>
  <c r="N83" i="5"/>
  <c r="R82" i="5"/>
  <c r="P82" i="5"/>
  <c r="O82" i="5"/>
  <c r="N82" i="5"/>
  <c r="R81" i="5"/>
  <c r="P81" i="5"/>
  <c r="O81" i="5"/>
  <c r="N81" i="5"/>
  <c r="R80" i="5"/>
  <c r="P80" i="5"/>
  <c r="O80" i="5"/>
  <c r="N80" i="5"/>
  <c r="R79" i="5"/>
  <c r="P79" i="5"/>
  <c r="O79" i="5"/>
  <c r="N79" i="5"/>
  <c r="R78" i="5"/>
  <c r="P78" i="5"/>
  <c r="O78" i="5"/>
  <c r="N78" i="5"/>
  <c r="N77" i="5"/>
  <c r="O77" i="5"/>
  <c r="P77" i="5"/>
  <c r="R77" i="5"/>
  <c r="R297" i="5"/>
  <c r="R296" i="5"/>
  <c r="R295" i="5"/>
  <c r="R294" i="5"/>
  <c r="R293" i="5"/>
  <c r="R292" i="5"/>
  <c r="R291" i="5"/>
  <c r="R290" i="5"/>
  <c r="R289" i="5"/>
  <c r="R288" i="5"/>
  <c r="R287" i="5"/>
  <c r="R286" i="5"/>
  <c r="R285" i="5"/>
  <c r="R284" i="5"/>
  <c r="D284" i="5" s="1"/>
  <c r="E284" i="5" s="1"/>
  <c r="E106" i="17" s="1"/>
  <c r="R283" i="5"/>
  <c r="X228" i="5"/>
  <c r="R228" i="5"/>
  <c r="L228" i="5"/>
  <c r="D228" i="5" s="1"/>
  <c r="O213" i="5"/>
  <c r="P215" i="5"/>
  <c r="O215" i="5"/>
  <c r="N215" i="5"/>
  <c r="P213" i="5"/>
  <c r="N213" i="5"/>
  <c r="P212" i="5"/>
  <c r="O212" i="5"/>
  <c r="N212" i="5"/>
  <c r="P211" i="5"/>
  <c r="O211" i="5"/>
  <c r="N211" i="5"/>
  <c r="P207" i="5"/>
  <c r="P210" i="5"/>
  <c r="O210" i="5"/>
  <c r="N210" i="5"/>
  <c r="P209" i="5"/>
  <c r="O209" i="5"/>
  <c r="N209" i="5"/>
  <c r="P208" i="5"/>
  <c r="O208" i="5"/>
  <c r="N208" i="5"/>
  <c r="O207" i="5"/>
  <c r="N207" i="5"/>
  <c r="X297" i="5"/>
  <c r="X296" i="5"/>
  <c r="X295" i="5"/>
  <c r="X294" i="5"/>
  <c r="X293" i="5"/>
  <c r="X292" i="5"/>
  <c r="X291" i="5"/>
  <c r="X290" i="5"/>
  <c r="X289" i="5"/>
  <c r="X288" i="5"/>
  <c r="R302" i="5"/>
  <c r="R301" i="5"/>
  <c r="R300" i="5"/>
  <c r="R299" i="5"/>
  <c r="R298" i="5"/>
  <c r="X282" i="5"/>
  <c r="X281" i="5"/>
  <c r="X280" i="5"/>
  <c r="X279" i="5"/>
  <c r="X278" i="5"/>
  <c r="X277" i="5"/>
  <c r="X276" i="5"/>
  <c r="X275" i="5"/>
  <c r="X274" i="5"/>
  <c r="X273" i="5"/>
  <c r="R232" i="5"/>
  <c r="R231" i="5"/>
  <c r="R230" i="5"/>
  <c r="R229" i="5"/>
  <c r="X272" i="5"/>
  <c r="X271" i="5"/>
  <c r="X270" i="5"/>
  <c r="X269" i="5"/>
  <c r="X268" i="5"/>
  <c r="X267" i="5"/>
  <c r="X266" i="5"/>
  <c r="X265" i="5"/>
  <c r="X264" i="5"/>
  <c r="X263" i="5"/>
  <c r="R227" i="5"/>
  <c r="R226" i="5"/>
  <c r="D226" i="5" s="1"/>
  <c r="E226" i="5" s="1"/>
  <c r="E45" i="17" s="1"/>
  <c r="R225" i="5"/>
  <c r="R224" i="5"/>
  <c r="D224" i="5" s="1"/>
  <c r="E224" i="5" s="1"/>
  <c r="E43" i="17" s="1"/>
  <c r="R223" i="5"/>
  <c r="AD292" i="5"/>
  <c r="AD291" i="5"/>
  <c r="AD290" i="5"/>
  <c r="AD289" i="5"/>
  <c r="AD297" i="5"/>
  <c r="AD296" i="5"/>
  <c r="AD295" i="5"/>
  <c r="AD294" i="5"/>
  <c r="AD293" i="5"/>
  <c r="AD288" i="5"/>
  <c r="AD219" i="5"/>
  <c r="AD218" i="5"/>
  <c r="X210" i="5"/>
  <c r="X209" i="5"/>
  <c r="X208" i="5"/>
  <c r="X207" i="5"/>
  <c r="R222" i="5"/>
  <c r="R221" i="5"/>
  <c r="R220" i="5"/>
  <c r="R262" i="5"/>
  <c r="R261" i="5"/>
  <c r="R260" i="5"/>
  <c r="R259" i="5"/>
  <c r="R258" i="5"/>
  <c r="R252" i="5"/>
  <c r="R251" i="5"/>
  <c r="R250" i="5"/>
  <c r="R249" i="5"/>
  <c r="R248" i="5"/>
  <c r="R247" i="5"/>
  <c r="R246" i="5"/>
  <c r="R245" i="5"/>
  <c r="R244" i="5"/>
  <c r="R243" i="5"/>
  <c r="R242" i="5"/>
  <c r="D242" i="5" s="1"/>
  <c r="E242" i="5" s="1"/>
  <c r="E61" i="17" s="1"/>
  <c r="R241" i="5"/>
  <c r="D241" i="5" s="1"/>
  <c r="E241" i="5" s="1"/>
  <c r="E60" i="17" s="1"/>
  <c r="R240" i="5"/>
  <c r="R239" i="5"/>
  <c r="R238" i="5"/>
  <c r="R257" i="5"/>
  <c r="R256" i="5"/>
  <c r="R255" i="5"/>
  <c r="R254" i="5"/>
  <c r="R253" i="5"/>
  <c r="R237" i="5"/>
  <c r="R236" i="5"/>
  <c r="R235" i="5"/>
  <c r="R234" i="5"/>
  <c r="R233" i="5"/>
  <c r="AJ262" i="5"/>
  <c r="AJ261" i="5"/>
  <c r="AJ260" i="5"/>
  <c r="AJ259" i="5"/>
  <c r="AJ258" i="5"/>
  <c r="AJ257" i="5"/>
  <c r="AJ256" i="5"/>
  <c r="AJ255" i="5"/>
  <c r="AJ254" i="5"/>
  <c r="AJ253" i="5"/>
  <c r="AJ252" i="5"/>
  <c r="D252" i="5" s="1"/>
  <c r="E252" i="5" s="1"/>
  <c r="E71" i="17" s="1"/>
  <c r="AJ251" i="5"/>
  <c r="AJ250" i="5"/>
  <c r="D250" i="5" s="1"/>
  <c r="E250" i="5" s="1"/>
  <c r="E69" i="17" s="1"/>
  <c r="AJ249" i="5"/>
  <c r="AJ248" i="5"/>
  <c r="AJ247" i="5"/>
  <c r="D247" i="5" s="1"/>
  <c r="E247" i="5" s="1"/>
  <c r="E66" i="17" s="1"/>
  <c r="AJ246" i="5"/>
  <c r="AJ245" i="5"/>
  <c r="AJ244" i="5"/>
  <c r="AJ243" i="5"/>
  <c r="AP242" i="5"/>
  <c r="AJ242" i="5"/>
  <c r="AP241" i="5"/>
  <c r="AJ241" i="5"/>
  <c r="AP240" i="5"/>
  <c r="AJ240" i="5"/>
  <c r="AP239" i="5"/>
  <c r="AJ239" i="5"/>
  <c r="AP238" i="5"/>
  <c r="AJ238" i="5"/>
  <c r="AP237" i="5"/>
  <c r="AJ237" i="5"/>
  <c r="AP236" i="5"/>
  <c r="AJ236" i="5"/>
  <c r="AP235" i="5"/>
  <c r="AJ235" i="5"/>
  <c r="AP234" i="5"/>
  <c r="AJ234" i="5"/>
  <c r="AP233" i="5"/>
  <c r="AJ233" i="5"/>
  <c r="X302" i="5"/>
  <c r="L302" i="5"/>
  <c r="X301" i="5"/>
  <c r="L301" i="5"/>
  <c r="D301" i="5" s="1"/>
  <c r="E301" i="5" s="1"/>
  <c r="E123" i="17" s="1"/>
  <c r="X300" i="5"/>
  <c r="L300" i="5"/>
  <c r="D300" i="5" s="1"/>
  <c r="E300" i="5" s="1"/>
  <c r="E122" i="17" s="1"/>
  <c r="X299" i="5"/>
  <c r="D299" i="5" s="1"/>
  <c r="E299" i="5" s="1"/>
  <c r="E121" i="17" s="1"/>
  <c r="L299" i="5"/>
  <c r="X298" i="5"/>
  <c r="L298" i="5"/>
  <c r="L297" i="5"/>
  <c r="L296" i="5"/>
  <c r="L295" i="5"/>
  <c r="L294" i="5"/>
  <c r="L293" i="5"/>
  <c r="L292" i="5"/>
  <c r="L291" i="5"/>
  <c r="L290" i="5"/>
  <c r="L289" i="5"/>
  <c r="L288" i="5"/>
  <c r="X287" i="5"/>
  <c r="L287" i="5"/>
  <c r="X286" i="5"/>
  <c r="L286" i="5"/>
  <c r="D286" i="5" s="1"/>
  <c r="E286" i="5" s="1"/>
  <c r="E108" i="17" s="1"/>
  <c r="X285" i="5"/>
  <c r="L285" i="5"/>
  <c r="X284" i="5"/>
  <c r="L284" i="5"/>
  <c r="X283" i="5"/>
  <c r="L283" i="5"/>
  <c r="D283" i="5" s="1"/>
  <c r="E283" i="5" s="1"/>
  <c r="E105" i="17" s="1"/>
  <c r="AD282" i="5"/>
  <c r="L282" i="5"/>
  <c r="AD281" i="5"/>
  <c r="L281" i="5"/>
  <c r="D281" i="5" s="1"/>
  <c r="E281" i="5" s="1"/>
  <c r="E102" i="17" s="1"/>
  <c r="AD280" i="5"/>
  <c r="L280" i="5"/>
  <c r="D280" i="5" s="1"/>
  <c r="E280" i="5" s="1"/>
  <c r="E101" i="17" s="1"/>
  <c r="AD279" i="5"/>
  <c r="L279" i="5"/>
  <c r="AD278" i="5"/>
  <c r="L278" i="5"/>
  <c r="AD277" i="5"/>
  <c r="L277" i="5"/>
  <c r="AD276" i="5"/>
  <c r="L276" i="5"/>
  <c r="AD275" i="5"/>
  <c r="L275" i="5"/>
  <c r="AD274" i="5"/>
  <c r="L274" i="5"/>
  <c r="AD273" i="5"/>
  <c r="L273" i="5"/>
  <c r="AD272" i="5"/>
  <c r="L272" i="5"/>
  <c r="AD271" i="5"/>
  <c r="L271" i="5"/>
  <c r="AD270" i="5"/>
  <c r="D270" i="5" s="1"/>
  <c r="E270" i="5" s="1"/>
  <c r="E91" i="17" s="1"/>
  <c r="L270" i="5"/>
  <c r="AD269" i="5"/>
  <c r="L269" i="5"/>
  <c r="AD268" i="5"/>
  <c r="L268" i="5"/>
  <c r="AD267" i="5"/>
  <c r="L267" i="5"/>
  <c r="AD266" i="5"/>
  <c r="L266" i="5"/>
  <c r="AD265" i="5"/>
  <c r="L265" i="5"/>
  <c r="AD264" i="5"/>
  <c r="L264" i="5"/>
  <c r="AD263" i="5"/>
  <c r="D263" i="5" s="1"/>
  <c r="E263" i="5" s="1"/>
  <c r="E84" i="17" s="1"/>
  <c r="L263" i="5"/>
  <c r="AD262" i="5"/>
  <c r="X262" i="5"/>
  <c r="L262" i="5"/>
  <c r="AD261" i="5"/>
  <c r="X261" i="5"/>
  <c r="L261" i="5"/>
  <c r="AD260" i="5"/>
  <c r="X260" i="5"/>
  <c r="L260" i="5"/>
  <c r="AD259" i="5"/>
  <c r="X259" i="5"/>
  <c r="L259" i="5"/>
  <c r="AD258" i="5"/>
  <c r="X258" i="5"/>
  <c r="L258" i="5"/>
  <c r="AD257" i="5"/>
  <c r="X257" i="5"/>
  <c r="L257" i="5"/>
  <c r="AD256" i="5"/>
  <c r="X256" i="5"/>
  <c r="L256" i="5"/>
  <c r="AD255" i="5"/>
  <c r="X255" i="5"/>
  <c r="L255" i="5"/>
  <c r="D255" i="5" s="1"/>
  <c r="E255" i="5" s="1"/>
  <c r="E74" i="17" s="1"/>
  <c r="AD254" i="5"/>
  <c r="X254" i="5"/>
  <c r="L254" i="5"/>
  <c r="AD253" i="5"/>
  <c r="X253" i="5"/>
  <c r="L253" i="5"/>
  <c r="AD252" i="5"/>
  <c r="X252" i="5"/>
  <c r="L252" i="5"/>
  <c r="AD251" i="5"/>
  <c r="X251" i="5"/>
  <c r="L251" i="5"/>
  <c r="AD250" i="5"/>
  <c r="X250" i="5"/>
  <c r="L250" i="5"/>
  <c r="AD249" i="5"/>
  <c r="X249" i="5"/>
  <c r="L249" i="5"/>
  <c r="AD248" i="5"/>
  <c r="X248" i="5"/>
  <c r="L248" i="5"/>
  <c r="AD247" i="5"/>
  <c r="X247" i="5"/>
  <c r="L247" i="5"/>
  <c r="AD246" i="5"/>
  <c r="X246" i="5"/>
  <c r="L246" i="5"/>
  <c r="AD245" i="5"/>
  <c r="X245" i="5"/>
  <c r="L245" i="5"/>
  <c r="AD244" i="5"/>
  <c r="X244" i="5"/>
  <c r="L244" i="5"/>
  <c r="AD243" i="5"/>
  <c r="X243" i="5"/>
  <c r="L243" i="5"/>
  <c r="AD242" i="5"/>
  <c r="X242" i="5"/>
  <c r="L242" i="5"/>
  <c r="AD241" i="5"/>
  <c r="X241" i="5"/>
  <c r="L241" i="5"/>
  <c r="AD240" i="5"/>
  <c r="X240" i="5"/>
  <c r="L240" i="5"/>
  <c r="AD239" i="5"/>
  <c r="X239" i="5"/>
  <c r="L239" i="5"/>
  <c r="AD238" i="5"/>
  <c r="X238" i="5"/>
  <c r="L238" i="5"/>
  <c r="AD237" i="5"/>
  <c r="X237" i="5"/>
  <c r="L237" i="5"/>
  <c r="AD236" i="5"/>
  <c r="X236" i="5"/>
  <c r="L236" i="5"/>
  <c r="AD235" i="5"/>
  <c r="X235" i="5"/>
  <c r="L235" i="5"/>
  <c r="D235" i="5" s="1"/>
  <c r="E235" i="5" s="1"/>
  <c r="E54" i="17" s="1"/>
  <c r="AD234" i="5"/>
  <c r="X234" i="5"/>
  <c r="L234" i="5"/>
  <c r="AD233" i="5"/>
  <c r="X233" i="5"/>
  <c r="L233" i="5"/>
  <c r="X232" i="5"/>
  <c r="L232" i="5"/>
  <c r="X231" i="5"/>
  <c r="L231" i="5"/>
  <c r="X230" i="5"/>
  <c r="L230" i="5"/>
  <c r="X229" i="5"/>
  <c r="L229" i="5"/>
  <c r="X227" i="5"/>
  <c r="L227" i="5"/>
  <c r="X226" i="5"/>
  <c r="L226" i="5"/>
  <c r="X225" i="5"/>
  <c r="L225" i="5"/>
  <c r="X224" i="5"/>
  <c r="L224" i="5"/>
  <c r="X223" i="5"/>
  <c r="L223" i="5"/>
  <c r="X222" i="5"/>
  <c r="L222" i="5"/>
  <c r="X221" i="5"/>
  <c r="L221" i="5"/>
  <c r="D221" i="5" s="1"/>
  <c r="E221" i="5" s="1"/>
  <c r="E40" i="17" s="1"/>
  <c r="X220" i="5"/>
  <c r="L220" i="5"/>
  <c r="D220" i="5" s="1"/>
  <c r="E220" i="5" s="1"/>
  <c r="E39" i="17" s="1"/>
  <c r="AP219" i="5"/>
  <c r="AJ219" i="5"/>
  <c r="R219" i="5"/>
  <c r="L219" i="5"/>
  <c r="AP218" i="5"/>
  <c r="AJ218" i="5"/>
  <c r="R218" i="5"/>
  <c r="L218" i="5"/>
  <c r="AD217" i="5"/>
  <c r="R217" i="5"/>
  <c r="L217" i="5"/>
  <c r="AD216" i="5"/>
  <c r="R216" i="5"/>
  <c r="D216" i="5" s="1"/>
  <c r="E216" i="5" s="1"/>
  <c r="E35" i="17" s="1"/>
  <c r="L216" i="5"/>
  <c r="X215" i="5"/>
  <c r="L215" i="5"/>
  <c r="D215" i="5" s="1"/>
  <c r="E215" i="5" s="1"/>
  <c r="E34" i="17" s="1"/>
  <c r="X214" i="5"/>
  <c r="L214" i="5"/>
  <c r="X213" i="5"/>
  <c r="L213" i="5"/>
  <c r="D213" i="5" s="1"/>
  <c r="E213" i="5" s="1"/>
  <c r="E32" i="17" s="1"/>
  <c r="X212" i="5"/>
  <c r="L212" i="5"/>
  <c r="X211" i="5"/>
  <c r="L211" i="5"/>
  <c r="AJ210" i="5"/>
  <c r="AD210" i="5"/>
  <c r="L210" i="5"/>
  <c r="AJ209" i="5"/>
  <c r="AD209" i="5"/>
  <c r="L209" i="5"/>
  <c r="AJ208" i="5"/>
  <c r="AD208" i="5"/>
  <c r="L208" i="5"/>
  <c r="AJ207" i="5"/>
  <c r="AD207" i="5"/>
  <c r="L207" i="5"/>
  <c r="X206" i="5"/>
  <c r="L206" i="5"/>
  <c r="X205" i="5"/>
  <c r="L205" i="5"/>
  <c r="X204" i="5"/>
  <c r="L204" i="5"/>
  <c r="X203" i="5"/>
  <c r="L203" i="5"/>
  <c r="X202" i="5"/>
  <c r="L202" i="5"/>
  <c r="X201" i="5"/>
  <c r="L201" i="5"/>
  <c r="D201" i="5" s="1"/>
  <c r="E201" i="5" s="1"/>
  <c r="E20" i="17" s="1"/>
  <c r="X200" i="5"/>
  <c r="L200" i="5"/>
  <c r="X199" i="5"/>
  <c r="L199" i="5"/>
  <c r="D199" i="5" s="1"/>
  <c r="E199" i="5" s="1"/>
  <c r="E18" i="17" s="1"/>
  <c r="X198" i="5"/>
  <c r="L198" i="5"/>
  <c r="AP56" i="5"/>
  <c r="AP55" i="5"/>
  <c r="AP54" i="5"/>
  <c r="AP53" i="5"/>
  <c r="AP52" i="5"/>
  <c r="AP51" i="5"/>
  <c r="AP50" i="5"/>
  <c r="AP49" i="5"/>
  <c r="AP48" i="5"/>
  <c r="AP47" i="5"/>
  <c r="AP26" i="5"/>
  <c r="AP25" i="5"/>
  <c r="AJ76" i="5"/>
  <c r="AJ75" i="5"/>
  <c r="AJ74" i="5"/>
  <c r="AJ73" i="5"/>
  <c r="AJ72" i="5"/>
  <c r="AJ71" i="5"/>
  <c r="AJ70" i="5"/>
  <c r="AJ69" i="5"/>
  <c r="AJ68" i="5"/>
  <c r="AJ67" i="5"/>
  <c r="AJ66" i="5"/>
  <c r="AJ65" i="5"/>
  <c r="AJ64" i="5"/>
  <c r="AJ63" i="5"/>
  <c r="AJ62" i="5"/>
  <c r="AJ61" i="5"/>
  <c r="AJ60" i="5"/>
  <c r="AJ59" i="5"/>
  <c r="AJ58" i="5"/>
  <c r="AJ57" i="5"/>
  <c r="AJ56" i="5"/>
  <c r="AJ55" i="5"/>
  <c r="AJ54" i="5"/>
  <c r="AJ53" i="5"/>
  <c r="AJ52" i="5"/>
  <c r="AJ51" i="5"/>
  <c r="AJ50" i="5"/>
  <c r="AJ49" i="5"/>
  <c r="AJ48" i="5"/>
  <c r="AJ47" i="5"/>
  <c r="AJ26" i="5"/>
  <c r="AJ25" i="5"/>
  <c r="AJ17" i="5"/>
  <c r="AJ16" i="5"/>
  <c r="AJ15" i="5"/>
  <c r="AJ14" i="5"/>
  <c r="AD96" i="5"/>
  <c r="AD95" i="5"/>
  <c r="AD94" i="5"/>
  <c r="AD93" i="5"/>
  <c r="AD92" i="5"/>
  <c r="AD91" i="5"/>
  <c r="AD90" i="5"/>
  <c r="AD89" i="5"/>
  <c r="AD88" i="5"/>
  <c r="AD87" i="5"/>
  <c r="AD86" i="5"/>
  <c r="AD85" i="5"/>
  <c r="AD84" i="5"/>
  <c r="AD83" i="5"/>
  <c r="AD82" i="5"/>
  <c r="AD81" i="5"/>
  <c r="AD80" i="5"/>
  <c r="AD79" i="5"/>
  <c r="AD78" i="5"/>
  <c r="AD77" i="5"/>
  <c r="AD76" i="5"/>
  <c r="AD75" i="5"/>
  <c r="AD74" i="5"/>
  <c r="AD73" i="5"/>
  <c r="AD72" i="5"/>
  <c r="AD71" i="5"/>
  <c r="AD70" i="5"/>
  <c r="AD69" i="5"/>
  <c r="AD68" i="5"/>
  <c r="AD67" i="5"/>
  <c r="AD66" i="5"/>
  <c r="AD65" i="5"/>
  <c r="AD64" i="5"/>
  <c r="AD63" i="5"/>
  <c r="AD62" i="5"/>
  <c r="AD61" i="5"/>
  <c r="AD60" i="5"/>
  <c r="AD59" i="5"/>
  <c r="AD58" i="5"/>
  <c r="AD57" i="5"/>
  <c r="AD56" i="5"/>
  <c r="AD55" i="5"/>
  <c r="AD54" i="5"/>
  <c r="AD53" i="5"/>
  <c r="AD52" i="5"/>
  <c r="AD51" i="5"/>
  <c r="AD50" i="5"/>
  <c r="AD49" i="5"/>
  <c r="AD48" i="5"/>
  <c r="AD47" i="5"/>
  <c r="AD26" i="5"/>
  <c r="AD25" i="5"/>
  <c r="X116" i="5"/>
  <c r="X115" i="5"/>
  <c r="X114" i="5"/>
  <c r="X113" i="5"/>
  <c r="X112" i="5"/>
  <c r="X101" i="5"/>
  <c r="X100" i="5"/>
  <c r="X99" i="5"/>
  <c r="X98" i="5"/>
  <c r="X97" i="5"/>
  <c r="X76" i="5"/>
  <c r="X75" i="5"/>
  <c r="X74" i="5"/>
  <c r="D74" i="5" s="1"/>
  <c r="E74" i="5" s="1"/>
  <c r="E79" i="11" s="1"/>
  <c r="X73" i="5"/>
  <c r="X72" i="5"/>
  <c r="X29" i="5"/>
  <c r="X28" i="5"/>
  <c r="X27" i="5"/>
  <c r="R26" i="5"/>
  <c r="R25" i="5"/>
  <c r="R24" i="5"/>
  <c r="R23" i="5"/>
  <c r="L116" i="5"/>
  <c r="D116" i="5" s="1"/>
  <c r="E116" i="5" s="1"/>
  <c r="E124" i="11" s="1"/>
  <c r="L115" i="5"/>
  <c r="D115" i="5" s="1"/>
  <c r="E115" i="5" s="1"/>
  <c r="E123" i="11" s="1"/>
  <c r="L114" i="5"/>
  <c r="D114" i="5" s="1"/>
  <c r="E114" i="5" s="1"/>
  <c r="E122" i="11" s="1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D96" i="5" s="1"/>
  <c r="E96" i="5" s="1"/>
  <c r="E103" i="11" s="1"/>
  <c r="L95" i="5"/>
  <c r="L94" i="5"/>
  <c r="L93" i="5"/>
  <c r="D93" i="5" s="1"/>
  <c r="E93" i="5" s="1"/>
  <c r="E100" i="11" s="1"/>
  <c r="L92" i="5"/>
  <c r="L91" i="5"/>
  <c r="D91" i="5" s="1"/>
  <c r="E91" i="5" s="1"/>
  <c r="E98" i="11" s="1"/>
  <c r="L90" i="5"/>
  <c r="L89" i="5"/>
  <c r="D89" i="5" s="1"/>
  <c r="E89" i="5" s="1"/>
  <c r="E96" i="11" s="1"/>
  <c r="L88" i="5"/>
  <c r="D88" i="5" s="1"/>
  <c r="E88" i="5" s="1"/>
  <c r="E95" i="11" s="1"/>
  <c r="L87" i="5"/>
  <c r="L86" i="5"/>
  <c r="D86" i="5" s="1"/>
  <c r="E86" i="5" s="1"/>
  <c r="E93" i="11" s="1"/>
  <c r="L85" i="5"/>
  <c r="D85" i="5" s="1"/>
  <c r="E85" i="5" s="1"/>
  <c r="E92" i="11" s="1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D66" i="5" s="1"/>
  <c r="E66" i="5" s="1"/>
  <c r="E71" i="11" s="1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1" i="5"/>
  <c r="L40" i="5"/>
  <c r="L39" i="5"/>
  <c r="L38" i="5"/>
  <c r="L37" i="5"/>
  <c r="L36" i="5"/>
  <c r="D36" i="5" s="1"/>
  <c r="E36" i="5" s="1"/>
  <c r="E48" i="11" s="1"/>
  <c r="L35" i="5"/>
  <c r="L34" i="5"/>
  <c r="L33" i="5"/>
  <c r="D33" i="5" s="1"/>
  <c r="E33" i="5" s="1"/>
  <c r="E45" i="11" s="1"/>
  <c r="L32" i="5"/>
  <c r="L31" i="5"/>
  <c r="L30" i="5"/>
  <c r="D30" i="5" s="1"/>
  <c r="E30" i="5" s="1"/>
  <c r="E42" i="11" s="1"/>
  <c r="L29" i="5"/>
  <c r="D29" i="5"/>
  <c r="E29" i="5" s="1"/>
  <c r="E41" i="11" s="1"/>
  <c r="L28" i="5"/>
  <c r="L27" i="5"/>
  <c r="D27" i="5" s="1"/>
  <c r="E27" i="5" s="1"/>
  <c r="E39" i="11" s="1"/>
  <c r="L26" i="5"/>
  <c r="D26" i="5" s="1"/>
  <c r="E26" i="5" s="1"/>
  <c r="E38" i="11" s="1"/>
  <c r="L25" i="5"/>
  <c r="D25" i="5" s="1"/>
  <c r="E25" i="5" s="1"/>
  <c r="E37" i="11" s="1"/>
  <c r="L24" i="5"/>
  <c r="D24" i="5" s="1"/>
  <c r="E24" i="5" s="1"/>
  <c r="E36" i="11" s="1"/>
  <c r="L23" i="5"/>
  <c r="L22" i="5"/>
  <c r="L21" i="5"/>
  <c r="L20" i="5"/>
  <c r="L19" i="5"/>
  <c r="L18" i="5"/>
  <c r="D18" i="5" s="1"/>
  <c r="E18" i="5" s="1"/>
  <c r="E30" i="11" s="1"/>
  <c r="L17" i="5"/>
  <c r="L16" i="5"/>
  <c r="L15" i="5"/>
  <c r="L14" i="5"/>
  <c r="L13" i="5"/>
  <c r="D13" i="5" s="1"/>
  <c r="E13" i="5" s="1"/>
  <c r="E25" i="11" s="1"/>
  <c r="L12" i="5"/>
  <c r="L11" i="5"/>
  <c r="L10" i="5"/>
  <c r="L9" i="5"/>
  <c r="L8" i="5"/>
  <c r="L7" i="5"/>
  <c r="L6" i="5"/>
  <c r="D6" i="5" s="1"/>
  <c r="E6" i="5" s="1"/>
  <c r="E18" i="11" s="1"/>
  <c r="L5" i="5"/>
  <c r="AD111" i="5"/>
  <c r="AD110" i="5"/>
  <c r="AD109" i="5"/>
  <c r="AD108" i="5"/>
  <c r="AD106" i="5"/>
  <c r="AD105" i="5"/>
  <c r="D105" i="5" s="1"/>
  <c r="E105" i="5" s="1"/>
  <c r="E113" i="11" s="1"/>
  <c r="AD104" i="5"/>
  <c r="AD103" i="5"/>
  <c r="AD107" i="5"/>
  <c r="AD102" i="5"/>
  <c r="X111" i="5"/>
  <c r="D111" i="5" s="1"/>
  <c r="E111" i="5" s="1"/>
  <c r="E119" i="11" s="1"/>
  <c r="X110" i="5"/>
  <c r="X109" i="5"/>
  <c r="X108" i="5"/>
  <c r="X107" i="5"/>
  <c r="X106" i="5"/>
  <c r="X105" i="5"/>
  <c r="X104" i="5"/>
  <c r="X103" i="5"/>
  <c r="X102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D78" i="5" s="1"/>
  <c r="E78" i="5" s="1"/>
  <c r="E85" i="11" s="1"/>
  <c r="X77" i="5"/>
  <c r="X17" i="5"/>
  <c r="X16" i="5"/>
  <c r="X15" i="5"/>
  <c r="X14" i="5"/>
  <c r="R116" i="5"/>
  <c r="R115" i="5"/>
  <c r="R114" i="5"/>
  <c r="R113" i="5"/>
  <c r="R112" i="5"/>
  <c r="R76" i="5"/>
  <c r="R71" i="5"/>
  <c r="R75" i="5"/>
  <c r="R74" i="5"/>
  <c r="R73" i="5"/>
  <c r="R72" i="5"/>
  <c r="R65" i="5"/>
  <c r="R70" i="5"/>
  <c r="R69" i="5"/>
  <c r="R68" i="5"/>
  <c r="R67" i="5"/>
  <c r="R47" i="5"/>
  <c r="R66" i="5"/>
  <c r="R64" i="5"/>
  <c r="R63" i="5"/>
  <c r="R62" i="5"/>
  <c r="R61" i="5"/>
  <c r="D61" i="5" s="1"/>
  <c r="E61" i="5" s="1"/>
  <c r="E66" i="11" s="1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39" i="5"/>
  <c r="R38" i="5"/>
  <c r="R37" i="5"/>
  <c r="R36" i="5"/>
  <c r="R35" i="5"/>
  <c r="R34" i="5"/>
  <c r="R33" i="5"/>
  <c r="R32" i="5"/>
  <c r="R31" i="5"/>
  <c r="R29" i="5"/>
  <c r="R28" i="5"/>
  <c r="R27" i="5"/>
  <c r="R41" i="5"/>
  <c r="R40" i="5"/>
  <c r="E183" i="5"/>
  <c r="E167" i="5"/>
  <c r="E168" i="5"/>
  <c r="E169" i="5"/>
  <c r="E170" i="5"/>
  <c r="E171" i="5"/>
  <c r="D41" i="5"/>
  <c r="E41" i="5" s="1"/>
  <c r="D40" i="5"/>
  <c r="E40" i="5" s="1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2" i="5"/>
  <c r="E181" i="5"/>
  <c r="E180" i="5"/>
  <c r="E179" i="5"/>
  <c r="E178" i="5"/>
  <c r="E177" i="5"/>
  <c r="E176" i="5"/>
  <c r="E175" i="5"/>
  <c r="E174" i="5"/>
  <c r="E173" i="5"/>
  <c r="E172" i="5"/>
  <c r="E166" i="5"/>
  <c r="E165" i="5"/>
  <c r="E164" i="5"/>
  <c r="E163" i="5"/>
  <c r="E162" i="5"/>
  <c r="E161" i="5"/>
  <c r="E160" i="5"/>
  <c r="E159" i="5"/>
  <c r="E158" i="5"/>
  <c r="E157" i="5"/>
  <c r="E46" i="5"/>
  <c r="E45" i="5"/>
  <c r="E44" i="5"/>
  <c r="E43" i="5"/>
  <c r="E42" i="5"/>
  <c r="E228" i="5"/>
  <c r="E47" i="17" s="1"/>
  <c r="D97" i="5"/>
  <c r="E97" i="5"/>
  <c r="E105" i="11" s="1"/>
  <c r="D34" i="5"/>
  <c r="E34" i="5" s="1"/>
  <c r="E46" i="11" s="1"/>
  <c r="D287" i="5"/>
  <c r="E287" i="5" s="1"/>
  <c r="E109" i="17" s="1"/>
  <c r="D302" i="5"/>
  <c r="E302" i="5" s="1"/>
  <c r="E124" i="17" s="1"/>
  <c r="D298" i="5"/>
  <c r="E298" i="5" s="1"/>
  <c r="E120" i="17" s="1"/>
  <c r="D73" i="5"/>
  <c r="E73" i="5"/>
  <c r="E78" i="11"/>
  <c r="D37" i="5"/>
  <c r="E37" i="5" s="1"/>
  <c r="E49" i="11" s="1"/>
  <c r="D108" i="5"/>
  <c r="E108" i="5" s="1"/>
  <c r="E116" i="11" s="1"/>
  <c r="D5" i="5"/>
  <c r="E5" i="5" s="1"/>
  <c r="E17" i="11" s="1"/>
  <c r="D273" i="5"/>
  <c r="E273" i="5" s="1"/>
  <c r="E94" i="17" s="1"/>
  <c r="D291" i="5"/>
  <c r="E291" i="5" s="1"/>
  <c r="E113" i="17" s="1"/>
  <c r="R16" i="5"/>
  <c r="D16" i="5" s="1"/>
  <c r="E16" i="5" s="1"/>
  <c r="E28" i="11" s="1"/>
  <c r="R17" i="5"/>
  <c r="R15" i="5"/>
  <c r="D35" i="5"/>
  <c r="E35" i="5" s="1"/>
  <c r="E47" i="11" s="1"/>
  <c r="D264" i="5" l="1"/>
  <c r="E264" i="5" s="1"/>
  <c r="E85" i="17" s="1"/>
  <c r="D279" i="5"/>
  <c r="E279" i="5" s="1"/>
  <c r="E100" i="17" s="1"/>
  <c r="D275" i="5"/>
  <c r="E275" i="5" s="1"/>
  <c r="E96" i="17" s="1"/>
  <c r="D251" i="5"/>
  <c r="E251" i="5" s="1"/>
  <c r="E70" i="17" s="1"/>
  <c r="D268" i="5"/>
  <c r="E268" i="5" s="1"/>
  <c r="E89" i="17" s="1"/>
  <c r="D212" i="5"/>
  <c r="E212" i="5" s="1"/>
  <c r="E31" i="17" s="1"/>
  <c r="D238" i="5"/>
  <c r="E238" i="5" s="1"/>
  <c r="E57" i="17" s="1"/>
  <c r="D225" i="5"/>
  <c r="E225" i="5" s="1"/>
  <c r="E44" i="17" s="1"/>
  <c r="D258" i="5"/>
  <c r="E258" i="5" s="1"/>
  <c r="E77" i="17" s="1"/>
  <c r="D214" i="5"/>
  <c r="E214" i="5" s="1"/>
  <c r="E33" i="17" s="1"/>
  <c r="D239" i="5"/>
  <c r="E239" i="5" s="1"/>
  <c r="E58" i="17" s="1"/>
  <c r="D259" i="5"/>
  <c r="E259" i="5" s="1"/>
  <c r="E78" i="17" s="1"/>
  <c r="D272" i="5"/>
  <c r="E272" i="5" s="1"/>
  <c r="E93" i="17" s="1"/>
  <c r="D297" i="5"/>
  <c r="E297" i="5" s="1"/>
  <c r="E119" i="17" s="1"/>
  <c r="D203" i="5"/>
  <c r="E203" i="5" s="1"/>
  <c r="E22" i="17" s="1"/>
  <c r="D240" i="5"/>
  <c r="E240" i="5" s="1"/>
  <c r="E59" i="17" s="1"/>
  <c r="D262" i="5"/>
  <c r="E262" i="5" s="1"/>
  <c r="E81" i="17" s="1"/>
  <c r="D227" i="5"/>
  <c r="E227" i="5" s="1"/>
  <c r="E46" i="17" s="1"/>
  <c r="D288" i="5"/>
  <c r="E288" i="5" s="1"/>
  <c r="E110" i="17" s="1"/>
  <c r="D206" i="5"/>
  <c r="E206" i="5" s="1"/>
  <c r="E25" i="17" s="1"/>
  <c r="D82" i="5"/>
  <c r="E82" i="5" s="1"/>
  <c r="E89" i="11" s="1"/>
  <c r="D53" i="5"/>
  <c r="E53" i="5" s="1"/>
  <c r="E58" i="11" s="1"/>
  <c r="D254" i="5"/>
  <c r="E254" i="5" s="1"/>
  <c r="E73" i="17" s="1"/>
  <c r="D244" i="5"/>
  <c r="E244" i="5" s="1"/>
  <c r="E63" i="17" s="1"/>
  <c r="D20" i="5"/>
  <c r="E20" i="5" s="1"/>
  <c r="E32" i="11" s="1"/>
  <c r="D21" i="5"/>
  <c r="E21" i="5" s="1"/>
  <c r="E33" i="11" s="1"/>
  <c r="D209" i="5"/>
  <c r="E209" i="5" s="1"/>
  <c r="E28" i="17" s="1"/>
  <c r="D106" i="5"/>
  <c r="E106" i="5" s="1"/>
  <c r="E114" i="11" s="1"/>
  <c r="D28" i="5"/>
  <c r="E28" i="5" s="1"/>
  <c r="E40" i="11" s="1"/>
  <c r="D92" i="5"/>
  <c r="E92" i="5" s="1"/>
  <c r="E99" i="11" s="1"/>
  <c r="D223" i="5"/>
  <c r="E223" i="5" s="1"/>
  <c r="E42" i="17" s="1"/>
  <c r="D237" i="5"/>
  <c r="E237" i="5" s="1"/>
  <c r="E56" i="17" s="1"/>
  <c r="D257" i="5"/>
  <c r="E257" i="5" s="1"/>
  <c r="E76" i="17" s="1"/>
  <c r="D198" i="5"/>
  <c r="E198" i="5" s="1"/>
  <c r="E17" i="17" s="1"/>
  <c r="D90" i="5"/>
  <c r="E90" i="5" s="1"/>
  <c r="E97" i="11" s="1"/>
  <c r="D222" i="5"/>
  <c r="E222" i="5" s="1"/>
  <c r="E41" i="17" s="1"/>
  <c r="D64" i="5"/>
  <c r="E64" i="5" s="1"/>
  <c r="E69" i="11" s="1"/>
  <c r="D84" i="5"/>
  <c r="E84" i="5" s="1"/>
  <c r="E91" i="11" s="1"/>
  <c r="D94" i="5"/>
  <c r="E94" i="5" s="1"/>
  <c r="E101" i="11" s="1"/>
  <c r="D95" i="5"/>
  <c r="E95" i="5" s="1"/>
  <c r="E102" i="11" s="1"/>
  <c r="D256" i="5"/>
  <c r="E256" i="5" s="1"/>
  <c r="E75" i="17" s="1"/>
  <c r="D17" i="5"/>
  <c r="E17" i="5" s="1"/>
  <c r="E29" i="11" s="1"/>
  <c r="D267" i="5"/>
  <c r="E267" i="5" s="1"/>
  <c r="E88" i="17" s="1"/>
  <c r="D208" i="5"/>
  <c r="E208" i="5" s="1"/>
  <c r="E27" i="17" s="1"/>
  <c r="D31" i="5"/>
  <c r="E31" i="5" s="1"/>
  <c r="E43" i="11" s="1"/>
  <c r="D56" i="5"/>
  <c r="E56" i="5" s="1"/>
  <c r="E61" i="11" s="1"/>
  <c r="D57" i="5"/>
  <c r="E57" i="5" s="1"/>
  <c r="E62" i="11" s="1"/>
  <c r="D22" i="5"/>
  <c r="E22" i="5" s="1"/>
  <c r="E34" i="11" s="1"/>
  <c r="D60" i="5"/>
  <c r="E60" i="5" s="1"/>
  <c r="E65" i="11" s="1"/>
  <c r="D65" i="5"/>
  <c r="E65" i="5" s="1"/>
  <c r="E70" i="11" s="1"/>
  <c r="D9" i="5"/>
  <c r="E9" i="5" s="1"/>
  <c r="E21" i="11" s="1"/>
  <c r="D71" i="5"/>
  <c r="E71" i="5" s="1"/>
  <c r="E76" i="11" s="1"/>
  <c r="D99" i="5"/>
  <c r="E99" i="5" s="1"/>
  <c r="E107" i="11" s="1"/>
  <c r="D211" i="5"/>
  <c r="E211" i="5" s="1"/>
  <c r="E30" i="17" s="1"/>
  <c r="D98" i="5"/>
  <c r="E98" i="5" s="1"/>
  <c r="E106" i="11" s="1"/>
  <c r="D10" i="5"/>
  <c r="E10" i="5" s="1"/>
  <c r="E22" i="11" s="1"/>
  <c r="D72" i="5"/>
  <c r="E72" i="5" s="1"/>
  <c r="E77" i="11" s="1"/>
  <c r="D102" i="5"/>
  <c r="E102" i="5" s="1"/>
  <c r="E110" i="11" s="1"/>
  <c r="D229" i="5"/>
  <c r="E229" i="5" s="1"/>
  <c r="E48" i="17" s="1"/>
  <c r="D289" i="5"/>
  <c r="E289" i="5" s="1"/>
  <c r="E111" i="17" s="1"/>
  <c r="D234" i="5"/>
  <c r="E234" i="5" s="1"/>
  <c r="E53" i="17" s="1"/>
  <c r="D296" i="5"/>
  <c r="E296" i="5" s="1"/>
  <c r="E118" i="17" s="1"/>
  <c r="D104" i="5"/>
  <c r="E104" i="5" s="1"/>
  <c r="E112" i="11" s="1"/>
  <c r="D274" i="5"/>
  <c r="E274" i="5" s="1"/>
  <c r="E95" i="17" s="1"/>
  <c r="D285" i="5"/>
  <c r="E285" i="5" s="1"/>
  <c r="E107" i="17" s="1"/>
  <c r="D269" i="5"/>
  <c r="E269" i="5" s="1"/>
  <c r="E90" i="17" s="1"/>
  <c r="D58" i="5"/>
  <c r="E58" i="5" s="1"/>
  <c r="E63" i="11" s="1"/>
  <c r="D38" i="5"/>
  <c r="E38" i="5" s="1"/>
  <c r="E50" i="11" s="1"/>
  <c r="D233" i="5"/>
  <c r="E233" i="5" s="1"/>
  <c r="E52" i="17" s="1"/>
  <c r="D76" i="5"/>
  <c r="E76" i="5" s="1"/>
  <c r="E81" i="11" s="1"/>
  <c r="D293" i="5"/>
  <c r="E293" i="5" s="1"/>
  <c r="E115" i="17" s="1"/>
  <c r="D265" i="5"/>
  <c r="E265" i="5" s="1"/>
  <c r="E86" i="17" s="1"/>
  <c r="D7" i="5"/>
  <c r="E7" i="5" s="1"/>
  <c r="E19" i="11" s="1"/>
  <c r="D39" i="5"/>
  <c r="E39" i="5" s="1"/>
  <c r="E51" i="11" s="1"/>
  <c r="D112" i="5"/>
  <c r="E112" i="5" s="1"/>
  <c r="E120" i="11" s="1"/>
  <c r="D48" i="5"/>
  <c r="E48" i="5" s="1"/>
  <c r="E53" i="11" s="1"/>
  <c r="D232" i="5"/>
  <c r="E232" i="5" s="1"/>
  <c r="E51" i="17" s="1"/>
  <c r="D294" i="5"/>
  <c r="E294" i="5" s="1"/>
  <c r="E116" i="17" s="1"/>
  <c r="D59" i="5"/>
  <c r="E59" i="5" s="1"/>
  <c r="E64" i="11" s="1"/>
  <c r="D282" i="5"/>
  <c r="E282" i="5" s="1"/>
  <c r="E103" i="17" s="1"/>
  <c r="D51" i="5"/>
  <c r="E51" i="5" s="1"/>
  <c r="E56" i="11" s="1"/>
  <c r="D8" i="5"/>
  <c r="E8" i="5" s="1"/>
  <c r="E20" i="11" s="1"/>
  <c r="D79" i="5"/>
  <c r="E79" i="5" s="1"/>
  <c r="E86" i="11" s="1"/>
  <c r="D295" i="5"/>
  <c r="E295" i="5" s="1"/>
  <c r="E117" i="17" s="1"/>
  <c r="D52" i="5"/>
  <c r="E52" i="5" s="1"/>
  <c r="E57" i="11" s="1"/>
  <c r="D80" i="5"/>
  <c r="E80" i="5" s="1"/>
  <c r="E87" i="11" s="1"/>
  <c r="D103" i="5"/>
  <c r="E103" i="5" s="1"/>
  <c r="E111" i="11" s="1"/>
  <c r="D15" i="5"/>
  <c r="E15" i="5" s="1"/>
  <c r="E27" i="11" s="1"/>
  <c r="D81" i="5"/>
  <c r="E81" i="5" s="1"/>
  <c r="E88" i="11" s="1"/>
  <c r="D292" i="5"/>
  <c r="E292" i="5" s="1"/>
  <c r="E114" i="17" s="1"/>
  <c r="D245" i="5"/>
  <c r="E245" i="5" s="1"/>
  <c r="E64" i="17" s="1"/>
  <c r="D68" i="5"/>
  <c r="E68" i="5" s="1"/>
  <c r="E73" i="11" s="1"/>
  <c r="D246" i="5"/>
  <c r="E246" i="5" s="1"/>
  <c r="E65" i="17" s="1"/>
  <c r="D248" i="5"/>
  <c r="E248" i="5" s="1"/>
  <c r="E67" i="17" s="1"/>
  <c r="D261" i="5"/>
  <c r="E261" i="5" s="1"/>
  <c r="E80" i="17" s="1"/>
  <c r="D75" i="5"/>
  <c r="E75" i="5" s="1"/>
  <c r="E80" i="11" s="1"/>
  <c r="D253" i="5"/>
  <c r="E253" i="5" s="1"/>
  <c r="E72" i="17" s="1"/>
  <c r="D243" i="5"/>
  <c r="E243" i="5" s="1"/>
  <c r="E62" i="17" s="1"/>
  <c r="D113" i="5"/>
  <c r="E113" i="5" s="1"/>
  <c r="E121" i="11" s="1"/>
  <c r="D67" i="5"/>
  <c r="E67" i="5" s="1"/>
  <c r="E72" i="11" s="1"/>
  <c r="D23" i="5"/>
  <c r="E23" i="5" s="1"/>
  <c r="E35" i="11" s="1"/>
  <c r="D77" i="5"/>
  <c r="E77" i="5" s="1"/>
  <c r="E84" i="11" s="1"/>
  <c r="D32" i="5"/>
  <c r="E32" i="5" s="1"/>
  <c r="E44" i="11" s="1"/>
  <c r="D109" i="5"/>
  <c r="E109" i="5" s="1"/>
  <c r="E117" i="11" s="1"/>
  <c r="D266" i="5"/>
  <c r="E266" i="5" s="1"/>
  <c r="E87" i="17" s="1"/>
  <c r="D278" i="5"/>
  <c r="E278" i="5" s="1"/>
  <c r="E99" i="17" s="1"/>
  <c r="D54" i="5"/>
  <c r="E54" i="5" s="1"/>
  <c r="E59" i="11" s="1"/>
  <c r="D62" i="5"/>
  <c r="E62" i="5" s="1"/>
  <c r="E67" i="11" s="1"/>
  <c r="D70" i="5"/>
  <c r="E70" i="5" s="1"/>
  <c r="E75" i="11" s="1"/>
  <c r="D110" i="5"/>
  <c r="E110" i="5" s="1"/>
  <c r="E118" i="11" s="1"/>
  <c r="D219" i="5"/>
  <c r="E219" i="5" s="1"/>
  <c r="E38" i="17" s="1"/>
  <c r="D231" i="5"/>
  <c r="E231" i="5" s="1"/>
  <c r="E50" i="17" s="1"/>
  <c r="D83" i="5"/>
  <c r="E83" i="5" s="1"/>
  <c r="E90" i="11" s="1"/>
  <c r="D19" i="5"/>
  <c r="E19" i="5" s="1"/>
  <c r="E31" i="11" s="1"/>
  <c r="D47" i="5"/>
  <c r="E47" i="5" s="1"/>
  <c r="E52" i="11" s="1"/>
  <c r="D55" i="5"/>
  <c r="E55" i="5" s="1"/>
  <c r="E60" i="11" s="1"/>
  <c r="D63" i="5"/>
  <c r="E63" i="5" s="1"/>
  <c r="E68" i="11" s="1"/>
  <c r="D87" i="5"/>
  <c r="E87" i="5" s="1"/>
  <c r="E94" i="11" s="1"/>
  <c r="D276" i="5"/>
  <c r="E276" i="5" s="1"/>
  <c r="E97" i="17" s="1"/>
  <c r="D249" i="5"/>
  <c r="E249" i="5" s="1"/>
  <c r="E68" i="17" s="1"/>
  <c r="D200" i="5"/>
  <c r="E200" i="5" s="1"/>
  <c r="E19" i="17" s="1"/>
  <c r="D204" i="5"/>
  <c r="E204" i="5" s="1"/>
  <c r="E23" i="17" s="1"/>
  <c r="D207" i="5"/>
  <c r="E207" i="5" s="1"/>
  <c r="E26" i="17" s="1"/>
  <c r="D230" i="5"/>
  <c r="E230" i="5" s="1"/>
  <c r="E49" i="17" s="1"/>
  <c r="D236" i="5"/>
  <c r="E236" i="5" s="1"/>
  <c r="E55" i="17" s="1"/>
  <c r="D260" i="5"/>
  <c r="E260" i="5" s="1"/>
  <c r="E79" i="17" s="1"/>
  <c r="D277" i="5"/>
  <c r="E277" i="5" s="1"/>
  <c r="E98" i="17" s="1"/>
  <c r="D290" i="5"/>
  <c r="E290" i="5" s="1"/>
  <c r="E112" i="17" s="1"/>
  <c r="D14" i="5"/>
  <c r="E14" i="5" s="1"/>
  <c r="E26" i="11" s="1"/>
  <c r="D12" i="5"/>
  <c r="E12" i="5" s="1"/>
  <c r="E24" i="11" s="1"/>
  <c r="D210" i="5"/>
  <c r="E210" i="5" s="1"/>
  <c r="E29" i="17" s="1"/>
  <c r="D100" i="5"/>
  <c r="E100" i="5" s="1"/>
  <c r="E108" i="11" s="1"/>
</calcChain>
</file>

<file path=xl/sharedStrings.xml><?xml version="1.0" encoding="utf-8"?>
<sst xmlns="http://schemas.openxmlformats.org/spreadsheetml/2006/main" count="2926" uniqueCount="1004">
  <si>
    <t>Артикул</t>
  </si>
  <si>
    <t>Наименование</t>
  </si>
  <si>
    <t>Размеры Ш*Г*В (мм)</t>
  </si>
  <si>
    <t>Изображение</t>
  </si>
  <si>
    <t>Цена (руб.)</t>
  </si>
  <si>
    <t>Коэффициент</t>
  </si>
  <si>
    <t>Стол письменный</t>
  </si>
  <si>
    <t>Стол криволинейный левый</t>
  </si>
  <si>
    <t>Стол криволинейный правый</t>
  </si>
  <si>
    <t>1000*720*750</t>
  </si>
  <si>
    <t>1200*720*750</t>
  </si>
  <si>
    <t>1400*720*750</t>
  </si>
  <si>
    <t>1600*720*750</t>
  </si>
  <si>
    <t>1800*720*750</t>
  </si>
  <si>
    <t>1400*900*750</t>
  </si>
  <si>
    <t>1600*900*750</t>
  </si>
  <si>
    <t>1600*1200*750</t>
  </si>
  <si>
    <t>1400*1200*750</t>
  </si>
  <si>
    <t>правый</t>
  </si>
  <si>
    <t>Рабочая станция</t>
  </si>
  <si>
    <t>1000*1475*750</t>
  </si>
  <si>
    <t>1200*1475*750</t>
  </si>
  <si>
    <t>1400*1475*750</t>
  </si>
  <si>
    <t>1600*1475*750</t>
  </si>
  <si>
    <t>1800*1475*750</t>
  </si>
  <si>
    <t>Приставной элемент (используется в качестве брифинга или боковой приставки)</t>
  </si>
  <si>
    <t>600*600*750</t>
  </si>
  <si>
    <t>800*600*750</t>
  </si>
  <si>
    <t>1000*600*750</t>
  </si>
  <si>
    <t>Тумба приставная (может являться опорным элементом)</t>
  </si>
  <si>
    <t>412*720*750</t>
  </si>
  <si>
    <t>412*1475*750</t>
  </si>
  <si>
    <t>1475*410*750</t>
  </si>
  <si>
    <t>1475*410*1098</t>
  </si>
  <si>
    <t>1120*410*1098</t>
  </si>
  <si>
    <t>2332*410*1098</t>
  </si>
  <si>
    <t>Тумба сервисная (может являться опорным элементом)</t>
  </si>
  <si>
    <t>1096*450*580</t>
  </si>
  <si>
    <t>Рабочая станция с опорной тумбой</t>
  </si>
  <si>
    <t>1412*720*750</t>
  </si>
  <si>
    <t>1612*720*750</t>
  </si>
  <si>
    <t>1812*720*750</t>
  </si>
  <si>
    <t>2012*720*750</t>
  </si>
  <si>
    <t>2212*720*750</t>
  </si>
  <si>
    <t>1412*1475*750</t>
  </si>
  <si>
    <t>1612*1475*750</t>
  </si>
  <si>
    <t>1812*1475*750</t>
  </si>
  <si>
    <t>2012*1475*750</t>
  </si>
  <si>
    <t>2212*1475*750</t>
  </si>
  <si>
    <t>Рабочая станция с опорным шкафом-купе</t>
  </si>
  <si>
    <t>1410*1475*750</t>
  </si>
  <si>
    <t>1610*1475*750</t>
  </si>
  <si>
    <t>1810*1475*750</t>
  </si>
  <si>
    <t>2010*1475*750</t>
  </si>
  <si>
    <t>2210*1475*750</t>
  </si>
  <si>
    <t>1410*1475*1098</t>
  </si>
  <si>
    <t>1610*1475*1098</t>
  </si>
  <si>
    <t>1810*1475*1098</t>
  </si>
  <si>
    <t>2010*1475*1098</t>
  </si>
  <si>
    <t>2210*1475*1098</t>
  </si>
  <si>
    <t>Стол письменный с опорным шкафом-купе</t>
  </si>
  <si>
    <t>1410*1120*1098</t>
  </si>
  <si>
    <t>1610*1120*1098</t>
  </si>
  <si>
    <t>1810*1120*1098</t>
  </si>
  <si>
    <t>2010*1120*1098</t>
  </si>
  <si>
    <t>2210*1120*1098</t>
  </si>
  <si>
    <t>1410*2332*1098</t>
  </si>
  <si>
    <t>1610*2332*1098</t>
  </si>
  <si>
    <t>1810*2332*1098</t>
  </si>
  <si>
    <t>2010*2332*1098</t>
  </si>
  <si>
    <t>2210*2332*1098</t>
  </si>
  <si>
    <t>600*60*713</t>
  </si>
  <si>
    <t>720*60*713</t>
  </si>
  <si>
    <t>1235*60*713</t>
  </si>
  <si>
    <t>1475*60*713</t>
  </si>
  <si>
    <t>Опора стола проходная 720мм</t>
  </si>
  <si>
    <t>Опора стола проходная 1235мм</t>
  </si>
  <si>
    <t>Опора стола проходная 1475мм</t>
  </si>
  <si>
    <t>994*100*43</t>
  </si>
  <si>
    <t>1194*100*43</t>
  </si>
  <si>
    <t>1394*100*43</t>
  </si>
  <si>
    <t>1594*100*43</t>
  </si>
  <si>
    <t>1794*100*43</t>
  </si>
  <si>
    <t>747*100*43</t>
  </si>
  <si>
    <t>947*100*43</t>
  </si>
  <si>
    <t>1147*100*43</t>
  </si>
  <si>
    <t>850*320*18</t>
  </si>
  <si>
    <t>1050*320*18</t>
  </si>
  <si>
    <t>1250*320*18</t>
  </si>
  <si>
    <t>1450*320*18</t>
  </si>
  <si>
    <t>1650*320*18</t>
  </si>
  <si>
    <t>Комплект траверс стола L1000мм</t>
  </si>
  <si>
    <t>Комплект траверс стола L1200мм</t>
  </si>
  <si>
    <t>Комплект траверс стола L1400мм</t>
  </si>
  <si>
    <t>Комплект траверс стола L1600мм</t>
  </si>
  <si>
    <t>Комплект траверс стола L1800мм</t>
  </si>
  <si>
    <t>Комплект траверс приставного элемента L600мм</t>
  </si>
  <si>
    <t>Комплект траверс приставного элемента L800мм</t>
  </si>
  <si>
    <t>Комплект траверс приставного элемента L1000мм</t>
  </si>
  <si>
    <t>Переговорные столы</t>
  </si>
  <si>
    <t>Переговорный стол (1 столешница)</t>
  </si>
  <si>
    <t>1000*1235*750</t>
  </si>
  <si>
    <t>1200*1235*750</t>
  </si>
  <si>
    <t>1400*1235*750</t>
  </si>
  <si>
    <t>1600*1235*750</t>
  </si>
  <si>
    <t>1800*1235*750</t>
  </si>
  <si>
    <t>Переговорный стол (2 столешницы)</t>
  </si>
  <si>
    <t>Переговорный стол (3 столешницы)</t>
  </si>
  <si>
    <t>2000*1235*750</t>
  </si>
  <si>
    <t>2400*1235*750</t>
  </si>
  <si>
    <t>2800*1235*750</t>
  </si>
  <si>
    <t>3200*1235*750</t>
  </si>
  <si>
    <t>3600*1235*750</t>
  </si>
  <si>
    <t>3000*1235*750</t>
  </si>
  <si>
    <t>4200*1235*750</t>
  </si>
  <si>
    <t>4800*1235*750</t>
  </si>
  <si>
    <t>5400*1235*750</t>
  </si>
  <si>
    <t>Бэнч-системы</t>
  </si>
  <si>
    <t>Рабочая станция на 2 раб.места</t>
  </si>
  <si>
    <t>2000*720*750</t>
  </si>
  <si>
    <t>2400*720*750</t>
  </si>
  <si>
    <t>2800*720*750</t>
  </si>
  <si>
    <t>3200*720*750</t>
  </si>
  <si>
    <t>3600*720*750</t>
  </si>
  <si>
    <t>Рабочая станция на 3 раб.места</t>
  </si>
  <si>
    <t>Рабочая станция на 4 раб.места</t>
  </si>
  <si>
    <t>Рабочая станция на 6 раб.мест</t>
  </si>
  <si>
    <t>3000*720*750</t>
  </si>
  <si>
    <t>4200*720*750</t>
  </si>
  <si>
    <t>4800*720*750</t>
  </si>
  <si>
    <t>5400*720*750</t>
  </si>
  <si>
    <t>2000*1475*750</t>
  </si>
  <si>
    <t>2400*1475*750</t>
  </si>
  <si>
    <t>2800*1475*750</t>
  </si>
  <si>
    <t>3200*1475*750</t>
  </si>
  <si>
    <t>3600*1475*750</t>
  </si>
  <si>
    <t>3000*1475*750</t>
  </si>
  <si>
    <t>4200*1475*750</t>
  </si>
  <si>
    <t>4800*1475*750</t>
  </si>
  <si>
    <t>5400*1475*750</t>
  </si>
  <si>
    <t>Рабочая станция криволинейная</t>
  </si>
  <si>
    <t>1600*1835*750</t>
  </si>
  <si>
    <t>1400*1835*750</t>
  </si>
  <si>
    <t>1400*2435*750</t>
  </si>
  <si>
    <t>1600*2435*750</t>
  </si>
  <si>
    <t>Столешница криволинейная левая</t>
  </si>
  <si>
    <t>Столешница прямая</t>
  </si>
  <si>
    <t>Столешница криволинейная правая</t>
  </si>
  <si>
    <t>1600*900*22</t>
  </si>
  <si>
    <t>1000*720*22</t>
  </si>
  <si>
    <t>1200*720*22</t>
  </si>
  <si>
    <t>1400*720*22</t>
  </si>
  <si>
    <t>1600*720*22</t>
  </si>
  <si>
    <t>1800*720*22</t>
  </si>
  <si>
    <t>1400*900*22</t>
  </si>
  <si>
    <t>1400*1200*22</t>
  </si>
  <si>
    <t>1600*1200*22</t>
  </si>
  <si>
    <t>Столешница приставного элемента</t>
  </si>
  <si>
    <t>600*600*22</t>
  </si>
  <si>
    <t>800*600*22</t>
  </si>
  <si>
    <t>1000*600*22</t>
  </si>
  <si>
    <t>Столешница стола переговорного</t>
  </si>
  <si>
    <t>1000*1235*22</t>
  </si>
  <si>
    <t>1200*1235*22</t>
  </si>
  <si>
    <t>1400*1235*22</t>
  </si>
  <si>
    <t>1600*1235*22</t>
  </si>
  <si>
    <t>1800*1235*22</t>
  </si>
  <si>
    <t>Опора стола завершающая 600мм</t>
  </si>
  <si>
    <t>Опора стола завершающая 720мм</t>
  </si>
  <si>
    <t>Опора стола завершающая 1235мм</t>
  </si>
  <si>
    <t>Опора стола завершающая 1475мм</t>
  </si>
  <si>
    <t>Опора приставного элемента завершающая 600мм</t>
  </si>
  <si>
    <t>ПЛС.СП-1</t>
  </si>
  <si>
    <t>ПЛС.СП-2</t>
  </si>
  <si>
    <t>ПЛС.СП-3</t>
  </si>
  <si>
    <t>ПЛС.СП-4</t>
  </si>
  <si>
    <t>ПЛС.СП-5</t>
  </si>
  <si>
    <t>ПЛС.СА-1Л</t>
  </si>
  <si>
    <t>ПЛС.СА-1Пр</t>
  </si>
  <si>
    <t>ПЛС.СА-2Л</t>
  </si>
  <si>
    <t>ПЛС.СА-2Пр</t>
  </si>
  <si>
    <t>ПЛС.СА-3Л</t>
  </si>
  <si>
    <t>ПЛС.СА-3Пр</t>
  </si>
  <si>
    <t>ПЛС.СА-4Л</t>
  </si>
  <si>
    <t>ПЛС.СА-4Пр</t>
  </si>
  <si>
    <t>Каркас тумбы приставной</t>
  </si>
  <si>
    <t>408*706*728</t>
  </si>
  <si>
    <t>412*720*22</t>
  </si>
  <si>
    <t>412*1475*22</t>
  </si>
  <si>
    <t>Топ тумбы приставной</t>
  </si>
  <si>
    <t>Тумба приставная двойная (может являться опорным элементом)</t>
  </si>
  <si>
    <t>Топ тумбы приставной двойной</t>
  </si>
  <si>
    <t>Комплект соединительного крепления 2-х траверс к тумбам и шкафам</t>
  </si>
  <si>
    <t>Б.СПР-1</t>
  </si>
  <si>
    <t>Б.СПР-2</t>
  </si>
  <si>
    <t>Б.СПР-3</t>
  </si>
  <si>
    <t>Б.СПРГ-1</t>
  </si>
  <si>
    <t>Б.СПРГ-2</t>
  </si>
  <si>
    <t>Б.СПРГ-3</t>
  </si>
  <si>
    <t>Б.СПРГ-4</t>
  </si>
  <si>
    <t>Б.СПРГ-5</t>
  </si>
  <si>
    <t>Б.ТП-1</t>
  </si>
  <si>
    <t>Б.ТП-2</t>
  </si>
  <si>
    <t>Б.ТС-2</t>
  </si>
  <si>
    <t>Б.ШК-1</t>
  </si>
  <si>
    <t>Б.ШК-2</t>
  </si>
  <si>
    <t>Б.ШК-3</t>
  </si>
  <si>
    <t>Б.ШК-4</t>
  </si>
  <si>
    <t>Проходной наборный элемент рабочей станции (проходная опора Б.ОСП-72, столешница, комплект траверс)</t>
  </si>
  <si>
    <t>Проходной наборный элемент рабочей станции (проходная опора Б.ОСП-147, две столешницы, два комплекта траверс)</t>
  </si>
  <si>
    <t>Проходной наборный элемент переговорного стола (проходная опора Б.ОСП-123, столешница, два комплекта траверс)</t>
  </si>
  <si>
    <t>Б.ТП-К1</t>
  </si>
  <si>
    <t>Б.ТП-Т1</t>
  </si>
  <si>
    <t>Б.ТП-Т2</t>
  </si>
  <si>
    <t>Царга для стола L1000мм (без держателя)</t>
  </si>
  <si>
    <t>Царга для стола L1200мм (без держателя)</t>
  </si>
  <si>
    <t>Царга для стола L1400мм (без держателя)</t>
  </si>
  <si>
    <t>Царга для стола L1600мм (без держателя)</t>
  </si>
  <si>
    <t>Комплект держателей царги стола</t>
  </si>
  <si>
    <t>АУ-01</t>
  </si>
  <si>
    <t>Б.ПЦС-1</t>
  </si>
  <si>
    <t>Б.ПЦС-2</t>
  </si>
  <si>
    <t>Б.ПЦС-3</t>
  </si>
  <si>
    <t>Б.ПЦС-4</t>
  </si>
  <si>
    <t>Б.ПЦС-5</t>
  </si>
  <si>
    <t>Царга для стола L1800мм (без держателя)</t>
  </si>
  <si>
    <t>Шкаф-купе приставной (может являться опорным элементом)</t>
  </si>
  <si>
    <t>При комплектации рабочих мест подкатными тумбами со столами данной серии возможно использование тумб только с 3-мя ящиками.</t>
  </si>
  <si>
    <t>БП.СП-1</t>
  </si>
  <si>
    <t>БП.СП-2</t>
  </si>
  <si>
    <t>БП.СП-3</t>
  </si>
  <si>
    <t>БП.СП-4</t>
  </si>
  <si>
    <t>БП.СП-5</t>
  </si>
  <si>
    <t>БП.СА-1 Л</t>
  </si>
  <si>
    <t>БП.СА-1 Пр</t>
  </si>
  <si>
    <t>БП.СА-2 Л</t>
  </si>
  <si>
    <t>БП.СА-2 Пр</t>
  </si>
  <si>
    <t>БП.СА-3 Л</t>
  </si>
  <si>
    <t>БП.СА-3 Пр</t>
  </si>
  <si>
    <t>БП.СА-4 Л</t>
  </si>
  <si>
    <t>БП.СА-4 Пр</t>
  </si>
  <si>
    <t>БП.РАС-СП-2.1</t>
  </si>
  <si>
    <t>БП.РАС-СП-2.2</t>
  </si>
  <si>
    <t>БП.РАС-СП-2.3</t>
  </si>
  <si>
    <t>БП.РАС-СП-2.4</t>
  </si>
  <si>
    <t>БП.РАС-СА-2.1</t>
  </si>
  <si>
    <t>БП.РАС-СА-2.2</t>
  </si>
  <si>
    <t>БП.РАС-СА-2.3</t>
  </si>
  <si>
    <t>БП.РАС-СА-2.4</t>
  </si>
  <si>
    <t>БП.ПР-1</t>
  </si>
  <si>
    <t>БП.ПР-2</t>
  </si>
  <si>
    <t>БП.ПР-3</t>
  </si>
  <si>
    <t>БП.ПРС-СП-1.1</t>
  </si>
  <si>
    <t>БП.ПРС-СП-1.2</t>
  </si>
  <si>
    <t>БП.ПРС-СП-1.3</t>
  </si>
  <si>
    <t>БП.ПРС-СП-1.4</t>
  </si>
  <si>
    <t>БП.ПРС-СП-1.5</t>
  </si>
  <si>
    <t>БП.ПРС-СП-2.1</t>
  </si>
  <si>
    <t>БП.ПРС-СП-2.2</t>
  </si>
  <si>
    <t>БП.ПРС-СП-2.3</t>
  </si>
  <si>
    <t>БП.ПРС-СП-2.4</t>
  </si>
  <si>
    <t>БП.ПРС-СП-2.5</t>
  </si>
  <si>
    <t>БП.РС-СТП -1.1</t>
  </si>
  <si>
    <t>БП.РС-СТП -1.2</t>
  </si>
  <si>
    <t>БП.РС-СТП -1.3</t>
  </si>
  <si>
    <t>БП.РС-СТП -1.4</t>
  </si>
  <si>
    <t>БП.РС-СТП -1.5</t>
  </si>
  <si>
    <t>БП.РС-СТП-2.1</t>
  </si>
  <si>
    <t>БП.РС-СТП-2.2</t>
  </si>
  <si>
    <t>БП.РС-СТП-2.3</t>
  </si>
  <si>
    <t>БП.РС-СТП-2.4</t>
  </si>
  <si>
    <t>БП.РС-СТП-2.5</t>
  </si>
  <si>
    <t>БП.РС-СШК-1.1</t>
  </si>
  <si>
    <t>БП.РС-СШК-1.2</t>
  </si>
  <si>
    <t>БП.РС-СШК-1.3</t>
  </si>
  <si>
    <t>БП.РС-СШК-1.4</t>
  </si>
  <si>
    <t>БП.РС-СШК-1.5</t>
  </si>
  <si>
    <t>БП.РС-СШК-2.1</t>
  </si>
  <si>
    <t>БП.РС-СШК-2.2</t>
  </si>
  <si>
    <t>БП.РС-СШК-2.3</t>
  </si>
  <si>
    <t>БП.РС-СШК-2.4</t>
  </si>
  <si>
    <t>БП.РС-СШК-2.5</t>
  </si>
  <si>
    <t>БП.РС-СШК-3.1</t>
  </si>
  <si>
    <t>БП.РС-СШК-3.2</t>
  </si>
  <si>
    <t>БП.РС-СШК-3.3</t>
  </si>
  <si>
    <t>БП.РС-СШК-3.4</t>
  </si>
  <si>
    <t>БП.РС-СШК-3.5</t>
  </si>
  <si>
    <t>БП.РС-СШК-4.1</t>
  </si>
  <si>
    <t>БП.РС-СШК-4.2</t>
  </si>
  <si>
    <t>БП.РС-СШК-4.3</t>
  </si>
  <si>
    <t>БП.РС-СШК-4.4</t>
  </si>
  <si>
    <t>БП.РС-СШК-4.5</t>
  </si>
  <si>
    <t>БПП.ОСП-72</t>
  </si>
  <si>
    <t>Опора стола П-образная завершающая 800мм</t>
  </si>
  <si>
    <t>800*60*718</t>
  </si>
  <si>
    <t>Опора стола П-образная завершающая 1635мм</t>
  </si>
  <si>
    <t>1635*60*718</t>
  </si>
  <si>
    <t>Опора стола П-образная проходная 800мм</t>
  </si>
  <si>
    <t>Опора стола П-образная проходная 1635мм</t>
  </si>
  <si>
    <t>Стол письменный на П-образном м/к</t>
  </si>
  <si>
    <t>Стол криволинейный левый на П-образном м/к</t>
  </si>
  <si>
    <t>Стол криволинейный правый на П-образном м/к</t>
  </si>
  <si>
    <t>Рабочая станция на П-образном м/к</t>
  </si>
  <si>
    <t>Рабочая станция криволинейная на П-образном м/к</t>
  </si>
  <si>
    <t>Рабочая станция на П-образном м/к с опорной тумбой</t>
  </si>
  <si>
    <t>Рабочая станция на П-образном м/к с опорным шкафом-купе</t>
  </si>
  <si>
    <t>Рабочая станция на П-образном м/кс опорным шкафом-купе</t>
  </si>
  <si>
    <t>Стол письменный на П-образном м/к с опорным шкафом-купе</t>
  </si>
  <si>
    <t>Рабочая станция на 2 раб.места на П-образном м/к</t>
  </si>
  <si>
    <t>Рабочая станция на 3 раб.места на П-образном м/к</t>
  </si>
  <si>
    <t>Рабочая станция на 4 раб.места на П-образном м/к</t>
  </si>
  <si>
    <t>Рабочая станция на 6 раб.мест на П-образном м/к</t>
  </si>
  <si>
    <t>Переговорный стол (1 столешница) на П-образном м/к</t>
  </si>
  <si>
    <t>Переговорный стол (2 столешницы) на П-образном м/к</t>
  </si>
  <si>
    <t>Переговорный стол (3 столешницы) на П-образном м/к</t>
  </si>
  <si>
    <t>Проходной наборный элемент переговорного стола на П-образном м/к (проходная опора Б.ОСП-123, столешница, два комплекта траверс)</t>
  </si>
  <si>
    <t>Стол письменный на О-образном м/к</t>
  </si>
  <si>
    <t>Стол криволинейный левый на О-образном м/к</t>
  </si>
  <si>
    <t>Стол криволинейный правый на О-образном м/к</t>
  </si>
  <si>
    <t>Рабочая станция на О-образном м/к</t>
  </si>
  <si>
    <t>Рабочая станция криволинейная на О-образном м/к</t>
  </si>
  <si>
    <t>Приставной элемент на О-образном м/к (используется в качестве брифинга или боковой приставки)</t>
  </si>
  <si>
    <t>Проходной наборный элемент рабочей станции на О-образном м/к (проходная опора Б.ОСП-72, столешница, комплект траверс)</t>
  </si>
  <si>
    <t>Проходной наборный элемент рабочей станции на О-образном м/к (проходная опора Б.ОСП-147, две столешницы, два комплекта траверс)</t>
  </si>
  <si>
    <t>Рабочая станция на О-образном м/к с опорной тумбой</t>
  </si>
  <si>
    <t>Рабочая станция на О-образном м/к с опорным шкафом-купе</t>
  </si>
  <si>
    <t>Стол письменный на О-образном м/к с опорным шкафом-купе</t>
  </si>
  <si>
    <t>Рабочая станция на 2 раб.места на О-образном м/к</t>
  </si>
  <si>
    <t>Рабочая станция на 3 раб.места на О-образном м/к</t>
  </si>
  <si>
    <t>Рабочая станция на 4 раб.места на О-образном м/к</t>
  </si>
  <si>
    <t>Рабочая станция на 6 раб.мест на О-образном м/к</t>
  </si>
  <si>
    <t>Переговорный стол (1 столешница) на О-образном м/к</t>
  </si>
  <si>
    <t>Переговорный стол (2 столешницы) на О-образном м/к</t>
  </si>
  <si>
    <t>Переговорный стол (3 столешницы) на О-образном м/к</t>
  </si>
  <si>
    <t>Проходной наборный элемент переговорного стола на О-образном м/к (проходная опора Б.ОСП-123, столешница, два комплекта траверс)</t>
  </si>
  <si>
    <t>Приставной элемент на П-образном м/к (используется в качестве брифинга или боковой приставки)</t>
  </si>
  <si>
    <t>Проходной наборный элемент рабочей станции на П-образном м/к  (проходная опора Б.ОСП-147, две столешницы, два комплекта траверс)</t>
  </si>
  <si>
    <t>Проходной наборный элемент рабочей станции  на П-образном м/к  (проходная опора Б.ОСП-147, две столешницы, два комплекта траверс)</t>
  </si>
  <si>
    <t>Проходной наборный элемент рабочей станции  на О-образном м/к  (проходная опора Б.ОСП-72, столешница, комплект траверс)</t>
  </si>
  <si>
    <t>Проходной наборный элемент рабочей станции на О-образном  м/к(проходная опора Б.ОСП-72, столешница, комплект траверс)</t>
  </si>
  <si>
    <t>Проходной наборный элемент рабочей станции на О-образномм м/к (проходная опора Б.ОСП-72, столешница, комплект траверс)</t>
  </si>
  <si>
    <t>Проходной наборный элемент рабочей станции на П-образном м/к  (проходная опора Б.ОСП-72, столешница, комплект траверс)</t>
  </si>
  <si>
    <t>Проходной наборный элемент рабочей станции на П-образном м/к (проходная опора Б.ОСП-72, столешница, комплект траверс)</t>
  </si>
  <si>
    <t>Рабочая станця на П-образном м/кя с опорным шкафом-купе</t>
  </si>
  <si>
    <t>Просим обратить внимание, что расстояние между столешницей и опорой уменьшено до 10мм за счет использования нового вида траверс и изменения высоты опор. Просим быть внимательными при дозакупке продукции данной серии.</t>
  </si>
  <si>
    <t>БП.РАС-СП-2.5</t>
  </si>
  <si>
    <t>М-БПП.ОСЗ-72К</t>
  </si>
  <si>
    <t>Комплект опор стола П-образных завершающих 720мм (2шт.)</t>
  </si>
  <si>
    <t>720*60*718</t>
  </si>
  <si>
    <t>М-БПП.ОСЗ-80К</t>
  </si>
  <si>
    <t>Комплект опор стола П-образных завершающих 800мм (2шт.)</t>
  </si>
  <si>
    <t>М-БПП.ОСЗ-90К</t>
  </si>
  <si>
    <t>Комплект опор стола П-образных завершающих 900мм (2шт.)</t>
  </si>
  <si>
    <t>900*60*718</t>
  </si>
  <si>
    <t>М-БПП.ОСЗ-72</t>
  </si>
  <si>
    <t>М-БПП.ОГ-72Л</t>
  </si>
  <si>
    <t>Опора Г-образная 720мм левая (П)</t>
  </si>
  <si>
    <t>М-БПП.ОГ-72Пр</t>
  </si>
  <si>
    <t>Опора Г-образная 720мм правая (П)</t>
  </si>
  <si>
    <t>М-БПП.ОСЗ-80</t>
  </si>
  <si>
    <t>М-БПП.ОГ-80Л</t>
  </si>
  <si>
    <t>Опора Г-образная 800мм левая (П)</t>
  </si>
  <si>
    <t>М-БПП.ОГ-80Пр</t>
  </si>
  <si>
    <t>Опора Г-образная 800мм правая (П)</t>
  </si>
  <si>
    <t>М-БПП.ОГ-90Л</t>
  </si>
  <si>
    <t>Опора Г-образная 900мм левая (П)</t>
  </si>
  <si>
    <t>М-БПП.ОГ-90Пр</t>
  </si>
  <si>
    <t>Опора Г-образная 900мм правая (П)</t>
  </si>
  <si>
    <t>М-БПП.ОСЗ-60</t>
  </si>
  <si>
    <t>600*60*718</t>
  </si>
  <si>
    <t>1200*600*22</t>
  </si>
  <si>
    <t>М-БОО.ОСЗ-72К</t>
  </si>
  <si>
    <t>Комплект опор стола О-образных завершающих 720мм (2шт.)</t>
  </si>
  <si>
    <t>М-БОО.ОСЗ-80К</t>
  </si>
  <si>
    <t>Комплект опор стола О-образных завершающих 800мм (2шт.)</t>
  </si>
  <si>
    <t>М-БОО.ОСЗ-90К</t>
  </si>
  <si>
    <t>Комплект опор стола О-образных завершающих 900мм (2шт.)</t>
  </si>
  <si>
    <t>М-БОО.ОСЗ-60</t>
  </si>
  <si>
    <t>П-ОБРАЗНЫЕ</t>
  </si>
  <si>
    <t>Опора стола П-образная завершающая 900мм</t>
  </si>
  <si>
    <t>Опора стола П-образная стола завершающая 600мм</t>
  </si>
  <si>
    <t>Опора стола П-образная стола завершающая 720мм</t>
  </si>
  <si>
    <t>М-БПП.ОСЗ-123</t>
  </si>
  <si>
    <t>900*60*719</t>
  </si>
  <si>
    <t>М-БОО.ОСЗ-72</t>
  </si>
  <si>
    <t>М-БОО.ОСЗ-80</t>
  </si>
  <si>
    <t>М-БОО.ОСЗ-90</t>
  </si>
  <si>
    <t>Опора стола О-образная стола завершающая 600мм</t>
  </si>
  <si>
    <t>Опора стола О-образная стола завершающая 720мм</t>
  </si>
  <si>
    <t>Опора стола О-образная завершающая 800мм</t>
  </si>
  <si>
    <t>Опора стола О-образная завершающая 900мм</t>
  </si>
  <si>
    <t>Б.СПР-4</t>
  </si>
  <si>
    <t>Комплект опор стола П-образных завершающих 600мм (2шт.)</t>
  </si>
  <si>
    <t>М-БПП.ОСЗ-60К</t>
  </si>
  <si>
    <t>М-БОО.ОСЗ-60К</t>
  </si>
  <si>
    <t>Комплект опор стола О-образных завершающих 600мм (2шт.)</t>
  </si>
  <si>
    <t>О-ОБРАЗНЫЕ</t>
  </si>
  <si>
    <t>Опора стола О-образная завершающая 600мм</t>
  </si>
  <si>
    <t>Опора стола О-образная завершающая 720мм</t>
  </si>
  <si>
    <t>Опора стола О-образная завершающая 1235мм</t>
  </si>
  <si>
    <t>1235*60*718</t>
  </si>
  <si>
    <t>Опора стола О-образная завершающая 1475мм</t>
  </si>
  <si>
    <t>1475*60*718</t>
  </si>
  <si>
    <t>Опора стола О-образная завершающая 1635мм</t>
  </si>
  <si>
    <t>Комплект опор стола О-образных завершающих 1235мм (2шт.)</t>
  </si>
  <si>
    <t>Комплект опор стола О-образных завершающих 1475мм (2шт.)</t>
  </si>
  <si>
    <t>Комплект опор стола О-образных завершающих 1635мм (2шт.)</t>
  </si>
  <si>
    <t>Опора стола О-образная проходная 720мм</t>
  </si>
  <si>
    <t>Опора стола О-образная проходная 800мм</t>
  </si>
  <si>
    <t>Опора стола О-образная проходная 1235мм</t>
  </si>
  <si>
    <t>Опора стола О-образная проходная 1475мм</t>
  </si>
  <si>
    <t>Опора стола О-образная проходная 1635мм</t>
  </si>
  <si>
    <t>Опора приставного элемента О-образная завершающая 600мм</t>
  </si>
  <si>
    <t>Комплект опор стола П-образных завершающих 1235мм</t>
  </si>
  <si>
    <t>Комплект опор стола П-образных завершающих 720мм</t>
  </si>
  <si>
    <t>Комплект опор стола П-образных завершающих 600мм</t>
  </si>
  <si>
    <t>Комплект опор стола П-образных завершающих 1475мм</t>
  </si>
  <si>
    <t>Комплект опор стола П-образных завершающих 1635мм</t>
  </si>
  <si>
    <t>50БПП.ОСЗ-60</t>
  </si>
  <si>
    <t>50БПП.ОСЗ-72</t>
  </si>
  <si>
    <t>50БПП.ОСЗ-80</t>
  </si>
  <si>
    <t>50БПП.ОСЗ-123</t>
  </si>
  <si>
    <t>50БПП.ОСЗ-147</t>
  </si>
  <si>
    <t>50БПП.ОСЗ-163</t>
  </si>
  <si>
    <t>50БПП.ОСЗ-60К</t>
  </si>
  <si>
    <t>50БПП.ОСЗ-72К</t>
  </si>
  <si>
    <t>50БПП.ОСЗ-80К</t>
  </si>
  <si>
    <t>50БПП.ОСЗ-123К</t>
  </si>
  <si>
    <t>50БПП.ОСЗ-147К</t>
  </si>
  <si>
    <t>50БПП.ОСЗ-163К</t>
  </si>
  <si>
    <t>50БПП.ОСП-72</t>
  </si>
  <si>
    <t>50БПП.ОСП-80</t>
  </si>
  <si>
    <t>50БПП.ОСП-123</t>
  </si>
  <si>
    <t>50БПП.ОСП-147</t>
  </si>
  <si>
    <t>50БПП.ОСП-163</t>
  </si>
  <si>
    <t>50БПП.ОПР-60</t>
  </si>
  <si>
    <t>50БМ.КТ-100</t>
  </si>
  <si>
    <t>50БМ.КТ-120</t>
  </si>
  <si>
    <t>50БМ.КТ-140</t>
  </si>
  <si>
    <t>50БМ.КТ-160</t>
  </si>
  <si>
    <t>50БМ.КТ-180</t>
  </si>
  <si>
    <t>50БМ.КТП-60</t>
  </si>
  <si>
    <t>50БМ.КТП-80</t>
  </si>
  <si>
    <t>50БМ.КТП-100</t>
  </si>
  <si>
    <t>50БМ.КСК</t>
  </si>
  <si>
    <t>50БОО.ОСЗ-60</t>
  </si>
  <si>
    <t>50БОО.ОСЗ-72</t>
  </si>
  <si>
    <t>50БОО.ОСЗ-80</t>
  </si>
  <si>
    <t>50БОО.ОСЗ-123</t>
  </si>
  <si>
    <t>50БОО.ОСЗ-147</t>
  </si>
  <si>
    <t>50БОО.ОСЗ-163</t>
  </si>
  <si>
    <t>50БОО.ОСЗ-60К</t>
  </si>
  <si>
    <t>50БОО.ОСЗ-72К</t>
  </si>
  <si>
    <t>50БОО.ОСЗ-80К</t>
  </si>
  <si>
    <t>50БОО.ОСЗ-123К</t>
  </si>
  <si>
    <t>50БОО.ОСЗ-147К</t>
  </si>
  <si>
    <t>50БОО.ОСЗ-163К</t>
  </si>
  <si>
    <t>50БОО.ОСП-72</t>
  </si>
  <si>
    <t>50БОО.ОСП-80</t>
  </si>
  <si>
    <t>50БОО.ОСП-123</t>
  </si>
  <si>
    <t>50БОО.ОСП-147</t>
  </si>
  <si>
    <t>50БОО.ОСП-163</t>
  </si>
  <si>
    <t>50БОО.ОПР-60</t>
  </si>
  <si>
    <t>50БП.СП-1</t>
  </si>
  <si>
    <t>50БП.СП-2</t>
  </si>
  <si>
    <t>50БП.СП-3</t>
  </si>
  <si>
    <t>50БП.СП-4</t>
  </si>
  <si>
    <t>50БП.СП-5</t>
  </si>
  <si>
    <t>50БП.РАС-СП-2.1</t>
  </si>
  <si>
    <t>50БП.РАС-СП-2.2</t>
  </si>
  <si>
    <t>50БП.РАС-СП-2.3</t>
  </si>
  <si>
    <t>50БП.РАС-СП-2.4</t>
  </si>
  <si>
    <t>50БП.РАС-СП-2.5</t>
  </si>
  <si>
    <t>50БП.РАС-СА-2.1</t>
  </si>
  <si>
    <t>50БП.РАС-СА-2.2</t>
  </si>
  <si>
    <t>50БП.РАС-СА-2.3</t>
  </si>
  <si>
    <t>50БП.РАС-СА-2.4</t>
  </si>
  <si>
    <t>50БП.ПР-1</t>
  </si>
  <si>
    <t>50БП.ПР-2</t>
  </si>
  <si>
    <t>50БП.ПР-3</t>
  </si>
  <si>
    <t>50БП.ПРС-СП-1.1</t>
  </si>
  <si>
    <t>50БП.ПРС-СП-1.2</t>
  </si>
  <si>
    <t>50БП.ПРС-СП-1.3</t>
  </si>
  <si>
    <t>50БП.ПРС-СП-1.4</t>
  </si>
  <si>
    <t>50БП.ПРС-СП-1.5</t>
  </si>
  <si>
    <t>50БП.ПРС-СП-2.1</t>
  </si>
  <si>
    <t>50БП.ПРС-СП-2.2</t>
  </si>
  <si>
    <t>50БП.ПРС-СП-2.3</t>
  </si>
  <si>
    <t>50БП.ПРС-СП-2.4</t>
  </si>
  <si>
    <t>50БП.ПРС-СП-2.5</t>
  </si>
  <si>
    <t>50БП.РС-СТП -1.1</t>
  </si>
  <si>
    <t>50БП.РС-СТП -1.2</t>
  </si>
  <si>
    <t>50БП.РС-СТП -1.3</t>
  </si>
  <si>
    <t>50БП.РС-СТП -1.4</t>
  </si>
  <si>
    <t>50БП.РС-СТП -1.5</t>
  </si>
  <si>
    <t>50БП.РС-СТП-2.1</t>
  </si>
  <si>
    <t>50БП.РС-СТП-2.2</t>
  </si>
  <si>
    <t>50БП.РС-СТП-2.3</t>
  </si>
  <si>
    <t>50БП.РС-СТП-2.4</t>
  </si>
  <si>
    <t>50БП.РС-СТП-2.5</t>
  </si>
  <si>
    <t>50БП.СМ-2.1</t>
  </si>
  <si>
    <t>50БП.СМ-2.2</t>
  </si>
  <si>
    <t>50БП.СМ-2.3</t>
  </si>
  <si>
    <t>50БП.СМ-2.4</t>
  </si>
  <si>
    <t>50БП.СМ-2.5</t>
  </si>
  <si>
    <t>50БП.СМ-3.1</t>
  </si>
  <si>
    <t>50БП.СМ-3.2</t>
  </si>
  <si>
    <t>50БП.СМ-3.3</t>
  </si>
  <si>
    <t>50БП.СМ-3.4</t>
  </si>
  <si>
    <t>50БП.СМ-3.5</t>
  </si>
  <si>
    <t>50БП.СМ-4.1</t>
  </si>
  <si>
    <t>50БП.СМ-4.2</t>
  </si>
  <si>
    <t>50БП.СМ-4.3</t>
  </si>
  <si>
    <t>50БП.СМ-4.4</t>
  </si>
  <si>
    <t>50БП.СМ-4.5</t>
  </si>
  <si>
    <t>50БП.СМ-6.1</t>
  </si>
  <si>
    <t>50БП.СМ-6.2</t>
  </si>
  <si>
    <t>50БП.СМ-6.3</t>
  </si>
  <si>
    <t>50БП.СМ-6.4</t>
  </si>
  <si>
    <t>50БП.СМ-6.5</t>
  </si>
  <si>
    <t>50БП.ПРГ-1.1</t>
  </si>
  <si>
    <t>50БП.ПРГ-1.2</t>
  </si>
  <si>
    <t>50БП.ПРГ-1.3</t>
  </si>
  <si>
    <t>50БП.ПРГ-1.4</t>
  </si>
  <si>
    <t>50БП.ПРГ-1.5</t>
  </si>
  <si>
    <t>50БП.ПРГ-2.1</t>
  </si>
  <si>
    <t>50БП.ПРГ-2.2</t>
  </si>
  <si>
    <t>50БП.ПРГ-2.3</t>
  </si>
  <si>
    <t>50БП.ПРГ-2.4</t>
  </si>
  <si>
    <t>50БП.ПРГ-2.5</t>
  </si>
  <si>
    <t>50БП.ПРГ-3.1</t>
  </si>
  <si>
    <t>50БП.ПРГ-3.2</t>
  </si>
  <si>
    <t>50БП.ПРГ-3.3</t>
  </si>
  <si>
    <t>50БП.ПРГ-3.4</t>
  </si>
  <si>
    <t>50БП.ПРГ-3.5</t>
  </si>
  <si>
    <t>50БП.ППРГ-1</t>
  </si>
  <si>
    <t>50БП.ППРГ-2</t>
  </si>
  <si>
    <t>50БП.ППРГ-3</t>
  </si>
  <si>
    <t>50БП.ППРГ-4</t>
  </si>
  <si>
    <t>50БП.ППРГ-5</t>
  </si>
  <si>
    <t>Прайс-лист на мебель серии "QUATTRO 50x50"</t>
  </si>
  <si>
    <t>50БО.СП-1</t>
  </si>
  <si>
    <t>50БО.СП-2</t>
  </si>
  <si>
    <t>50БО.СП-3</t>
  </si>
  <si>
    <t>50БО.СП-4</t>
  </si>
  <si>
    <t>50БО.СП-5</t>
  </si>
  <si>
    <t>50БО.РАС-СП-2.1</t>
  </si>
  <si>
    <t>50БО.РАС-СП-2.2</t>
  </si>
  <si>
    <t>50БО.РАС-СП-2.3</t>
  </si>
  <si>
    <t>50БО.РАС-СП-2.4</t>
  </si>
  <si>
    <t>50БО.РАС-СП-2.5</t>
  </si>
  <si>
    <t>50БО.РАС-СА-2.1</t>
  </si>
  <si>
    <t>50БО.РАС-СА-2.2</t>
  </si>
  <si>
    <t>50БО.РАС-СА-2.3</t>
  </si>
  <si>
    <t>50БО.РАС-СА-2.4</t>
  </si>
  <si>
    <t>50БО.ПР-1</t>
  </si>
  <si>
    <t>50БО.ПР-2</t>
  </si>
  <si>
    <t>50БО.ПР-3</t>
  </si>
  <si>
    <t>50БО.ПРС-СП-1.1</t>
  </si>
  <si>
    <t>50БО.ПРС-СП-1.2</t>
  </si>
  <si>
    <t>50БО.ПРС-СП-1.3</t>
  </si>
  <si>
    <t>50БО.ПРС-СП-1.4</t>
  </si>
  <si>
    <t>50БО.ПРС-СП-1.5</t>
  </si>
  <si>
    <t>50БО.ПРС-СП-2.1</t>
  </si>
  <si>
    <t>50БО.ПРС-СП-2.2</t>
  </si>
  <si>
    <t>50БО.ПРС-СП-2.3</t>
  </si>
  <si>
    <t>50БО.ПРС-СП-2.4</t>
  </si>
  <si>
    <t>50БО.ПРС-СП-2.5</t>
  </si>
  <si>
    <t>50БО.РС-СТП -1.2</t>
  </si>
  <si>
    <t>50БО.РС-СТП -1.3</t>
  </si>
  <si>
    <t>50БО.РС-СТП -1.4</t>
  </si>
  <si>
    <t>50БО.РС-СТП -1.5</t>
  </si>
  <si>
    <t>50БО.РС-СТП-2.1</t>
  </si>
  <si>
    <t>50БО.РС-СТП-2.2</t>
  </si>
  <si>
    <t>50БО.РС-СТП-2.3</t>
  </si>
  <si>
    <t>50БО.РС-СТП-2.4</t>
  </si>
  <si>
    <t>50БО.РС-СТП-2.5</t>
  </si>
  <si>
    <t>50БО.СМ-2.1</t>
  </si>
  <si>
    <t>50БО.СМ-2.2</t>
  </si>
  <si>
    <t>50БО.СМ-2.3</t>
  </si>
  <si>
    <t>50БО.СМ-2.4</t>
  </si>
  <si>
    <t>50БО.СМ-2.5</t>
  </si>
  <si>
    <t>50БО.СМ-3.1</t>
  </si>
  <si>
    <t>50БО.СМ-3.2</t>
  </si>
  <si>
    <t>50БО.СМ-3.3</t>
  </si>
  <si>
    <t>50БО.СМ-3.4</t>
  </si>
  <si>
    <t>50БО.СМ-3.5</t>
  </si>
  <si>
    <t>50БО.СМ-4.1</t>
  </si>
  <si>
    <t>50БО.СМ-4.2</t>
  </si>
  <si>
    <t>50БО.СМ-4.3</t>
  </si>
  <si>
    <t>50БО.СМ-4.4</t>
  </si>
  <si>
    <t>50БО.СМ-4.5</t>
  </si>
  <si>
    <t>50БО.СМ-6.1</t>
  </si>
  <si>
    <t>50БО.СМ-6.2</t>
  </si>
  <si>
    <t>50БО.СМ-6.3</t>
  </si>
  <si>
    <t>50БО.СМ-6.4</t>
  </si>
  <si>
    <t>50БО.СМ-6.5</t>
  </si>
  <si>
    <t>50БО.ПРГ-1.1</t>
  </si>
  <si>
    <t>50БО.ПРГ-1.2</t>
  </si>
  <si>
    <t>50БО.ПРГ-1.3</t>
  </si>
  <si>
    <t>50БО.ПРГ-1.4</t>
  </si>
  <si>
    <t>50БО.ПРГ-1.5</t>
  </si>
  <si>
    <t>50БО.ПРГ-2.1</t>
  </si>
  <si>
    <t>50БО.ПРГ-2.2</t>
  </si>
  <si>
    <t>50БО.ПРГ-2.3</t>
  </si>
  <si>
    <t>50БО.ПРГ-2.4</t>
  </si>
  <si>
    <t>50БО.ПРГ-2.5</t>
  </si>
  <si>
    <t>50БО.ПРГ-3.1</t>
  </si>
  <si>
    <t>50БО.ПРГ-3.2</t>
  </si>
  <si>
    <t>50БО.ПРГ-3.3</t>
  </si>
  <si>
    <t>50БО.ПРГ-3.4</t>
  </si>
  <si>
    <t>50БО.ПРГ-3.5</t>
  </si>
  <si>
    <t>50БО.ППРГ-1</t>
  </si>
  <si>
    <t>50БО.ППРГ-2</t>
  </si>
  <si>
    <t>50БО.ППРГ-3</t>
  </si>
  <si>
    <t>50БО.ППРГ-4</t>
  </si>
  <si>
    <t>50БО.ППРГ-5</t>
  </si>
  <si>
    <t>Прайс-лист на мебель серии "Metal System Quattro 5*5"</t>
  </si>
  <si>
    <t>ИК-00001231</t>
  </si>
  <si>
    <t>ИК-00001232</t>
  </si>
  <si>
    <t>ИК-00001233</t>
  </si>
  <si>
    <t>ИК-00001234</t>
  </si>
  <si>
    <t>ИК-00001235</t>
  </si>
  <si>
    <t>ИК-00001236</t>
  </si>
  <si>
    <t>ИК-00001237</t>
  </si>
  <si>
    <t>ИК-00001238</t>
  </si>
  <si>
    <t>ИК-00001239</t>
  </si>
  <si>
    <t>ИК-00001240</t>
  </si>
  <si>
    <t>ИК-00001241</t>
  </si>
  <si>
    <t>ИК-00001242</t>
  </si>
  <si>
    <t>ИК-00001243</t>
  </si>
  <si>
    <t>ИК-00001244</t>
  </si>
  <si>
    <t>ИК-00001245</t>
  </si>
  <si>
    <t>ИК-00001246</t>
  </si>
  <si>
    <t>ИК-00001247</t>
  </si>
  <si>
    <t>ИК-00001248</t>
  </si>
  <si>
    <t>ИК-00001249</t>
  </si>
  <si>
    <t>ИК-00001250</t>
  </si>
  <si>
    <t>ИК-00001251</t>
  </si>
  <si>
    <t>ИК-00001252</t>
  </si>
  <si>
    <t>ИК-00001253</t>
  </si>
  <si>
    <t>ИК-00001254</t>
  </si>
  <si>
    <t>ИК-00001255</t>
  </si>
  <si>
    <t>ИК-00001256</t>
  </si>
  <si>
    <t>ИК-00001257</t>
  </si>
  <si>
    <t>ИК-00001258</t>
  </si>
  <si>
    <t>ИК-00001259</t>
  </si>
  <si>
    <t>ИК-00001260</t>
  </si>
  <si>
    <t>ИК-00001261</t>
  </si>
  <si>
    <t>ИК-00001262</t>
  </si>
  <si>
    <t>ИК-00001263</t>
  </si>
  <si>
    <t>ИК-00001264</t>
  </si>
  <si>
    <t>ИК-00001265</t>
  </si>
  <si>
    <t>ИК-00001266</t>
  </si>
  <si>
    <t>ИК-00001267</t>
  </si>
  <si>
    <t>ИК-00001269</t>
  </si>
  <si>
    <t>ИК-00001271</t>
  </si>
  <si>
    <t>ИК-00001272</t>
  </si>
  <si>
    <t>ИК-00001273</t>
  </si>
  <si>
    <t>ИК-00001275</t>
  </si>
  <si>
    <t>ИК-00001276</t>
  </si>
  <si>
    <t>ЦБ-00000474</t>
  </si>
  <si>
    <t>ЦБ-00000476</t>
  </si>
  <si>
    <t>ЦБ-00000478</t>
  </si>
  <si>
    <t>ЦБ-00000480</t>
  </si>
  <si>
    <t>ПЛС.СА-1 (L)</t>
  </si>
  <si>
    <t>ЦБ-00000482</t>
  </si>
  <si>
    <t>ПЛС.СА-1 (R)</t>
  </si>
  <si>
    <t>ЦБ-00000483</t>
  </si>
  <si>
    <t>ПЛС.СА-2 (L)</t>
  </si>
  <si>
    <t>ЦБ-00000484</t>
  </si>
  <si>
    <t>ПЛС.СА-2 (R)</t>
  </si>
  <si>
    <t>ЦБ-00000485</t>
  </si>
  <si>
    <t>ПЛС.СА-3 (L)</t>
  </si>
  <si>
    <t>ЦБ-00000491</t>
  </si>
  <si>
    <t>ПЛС.СА-3 (R)</t>
  </si>
  <si>
    <t>ЦБ-00000493</t>
  </si>
  <si>
    <t>ПЛС.СА-4 (L)</t>
  </si>
  <si>
    <t>ЦБ-00000500</t>
  </si>
  <si>
    <t>ПЛС.СА-4 (R)</t>
  </si>
  <si>
    <t>ЦБ-00000505</t>
  </si>
  <si>
    <t>ЦБ-00001364</t>
  </si>
  <si>
    <t>ЦБ-00001391</t>
  </si>
  <si>
    <t>ЦБ-00001392</t>
  </si>
  <si>
    <t>ЦБ-00001393</t>
  </si>
  <si>
    <t>ЦБ-00001394</t>
  </si>
  <si>
    <t>ЦБ-00001395</t>
  </si>
  <si>
    <t>ЦБ-00001396</t>
  </si>
  <si>
    <t>ЦБ-00001397</t>
  </si>
  <si>
    <t>ЦБ-00001398</t>
  </si>
  <si>
    <t>ЦБ-00001399</t>
  </si>
  <si>
    <t>ЦБ-00001400</t>
  </si>
  <si>
    <t>ЦБ-00001401</t>
  </si>
  <si>
    <t>ЦБ-00001402</t>
  </si>
  <si>
    <t>ЦБ-00001403</t>
  </si>
  <si>
    <t>ЦБ-00001404</t>
  </si>
  <si>
    <t>ЦБ-00001405</t>
  </si>
  <si>
    <t>ЦБ-00001406</t>
  </si>
  <si>
    <t>ЦБ-00001419</t>
  </si>
  <si>
    <t>ЦБ-00001574</t>
  </si>
  <si>
    <t>ЦБ-00014547</t>
  </si>
  <si>
    <t>ЦБ-00014548</t>
  </si>
  <si>
    <t>ЦБ-00066821</t>
  </si>
  <si>
    <t>Б.ШК-1 Т</t>
  </si>
  <si>
    <t>ЦБ-00067980</t>
  </si>
  <si>
    <t>Б.ШК-2 Т</t>
  </si>
  <si>
    <t>ЦБ-00067981</t>
  </si>
  <si>
    <t>Б.ШК-3 Т</t>
  </si>
  <si>
    <t>ЦБ-00067982</t>
  </si>
  <si>
    <t>Б.ШК-4 Т</t>
  </si>
  <si>
    <t>ЦБ-00067983</t>
  </si>
  <si>
    <t>ЦБ-00073188</t>
  </si>
  <si>
    <t>ЦБ-00073219</t>
  </si>
  <si>
    <t>50БП.РС-СТП-1.1</t>
  </si>
  <si>
    <t>ЦБ-00073504</t>
  </si>
  <si>
    <t>50БП.РС-СТП-1.2</t>
  </si>
  <si>
    <t>ЦБ-00073505</t>
  </si>
  <si>
    <t>ЦБ-00073506</t>
  </si>
  <si>
    <t>ЦБ-00073507</t>
  </si>
  <si>
    <t>ЦБ-00073508</t>
  </si>
  <si>
    <t>ЦБ-00073509</t>
  </si>
  <si>
    <t>ЦБ-00073510</t>
  </si>
  <si>
    <t>ЦБ-00073511</t>
  </si>
  <si>
    <t>ЦБ-00073513</t>
  </si>
  <si>
    <t>50БП.СА-4 (R)</t>
  </si>
  <si>
    <t>ЦБ-00073514</t>
  </si>
  <si>
    <t>50БП.СА-4 (L)</t>
  </si>
  <si>
    <t>ЦБ-00073515</t>
  </si>
  <si>
    <t>ЦБ-00073516</t>
  </si>
  <si>
    <t>ЦБ-00073517</t>
  </si>
  <si>
    <t>ЦБ-00073518</t>
  </si>
  <si>
    <t>ЦБ-00073519</t>
  </si>
  <si>
    <t>50БП.СА-1 (L)</t>
  </si>
  <si>
    <t>ЦБ-00073520</t>
  </si>
  <si>
    <t>50БП.СА-1 (R)</t>
  </si>
  <si>
    <t>ЦБ-00073521</t>
  </si>
  <si>
    <t>50БП.СА-2 (L)</t>
  </si>
  <si>
    <t>ЦБ-00073522</t>
  </si>
  <si>
    <t>50БП.СА-2 (R)</t>
  </si>
  <si>
    <t>ЦБ-00073523</t>
  </si>
  <si>
    <t>50БП.СА-3 (L)</t>
  </si>
  <si>
    <t>ЦБ-00073524</t>
  </si>
  <si>
    <t>50БП.СА-3 (R)</t>
  </si>
  <si>
    <t>ЦБ-00073525</t>
  </si>
  <si>
    <t>ЦБ-00073526</t>
  </si>
  <si>
    <t>ЦБ-00073527</t>
  </si>
  <si>
    <t>ЦБ-00073528</t>
  </si>
  <si>
    <t>ЦБ-00073529</t>
  </si>
  <si>
    <t>ЦБ-00073530</t>
  </si>
  <si>
    <t>ЦБ-00073531</t>
  </si>
  <si>
    <t>ЦБ-00073532</t>
  </si>
  <si>
    <t>ЦБ-00073533</t>
  </si>
  <si>
    <t>ЦБ-00073534</t>
  </si>
  <si>
    <t>ЦБ-00073535</t>
  </si>
  <si>
    <t>ЦБ-00073536</t>
  </si>
  <si>
    <t>ЦБ-00073537</t>
  </si>
  <si>
    <t>ЦБ-00073538</t>
  </si>
  <si>
    <t>ЦБ-00073539</t>
  </si>
  <si>
    <t>ЦБ-00073540</t>
  </si>
  <si>
    <t>ЦБ-00073541</t>
  </si>
  <si>
    <t>ЦБ-00073542</t>
  </si>
  <si>
    <t>ЦБ-00073543</t>
  </si>
  <si>
    <t>ЦБ-00073544</t>
  </si>
  <si>
    <t>ЦБ-00073545</t>
  </si>
  <si>
    <t>ЦБ-00073546</t>
  </si>
  <si>
    <t>ЦБ-00073547</t>
  </si>
  <si>
    <t>ЦБ-00073548</t>
  </si>
  <si>
    <t>ЦБ-00073549</t>
  </si>
  <si>
    <t>ЦБ-00073550</t>
  </si>
  <si>
    <t>ЦБ-00073551</t>
  </si>
  <si>
    <t>ЦБ-00073552</t>
  </si>
  <si>
    <t>ЦБ-00073553</t>
  </si>
  <si>
    <t>ЦБ-00073554</t>
  </si>
  <si>
    <t>ЦБ-00073555</t>
  </si>
  <si>
    <t>ЦБ-00073556</t>
  </si>
  <si>
    <t>ЦБ-00073557</t>
  </si>
  <si>
    <t>ЦБ-00073558</t>
  </si>
  <si>
    <t>ЦБ-00073559</t>
  </si>
  <si>
    <t>ЦБ-00073560</t>
  </si>
  <si>
    <t>ЦБ-00073561</t>
  </si>
  <si>
    <t>ЦБ-00073562</t>
  </si>
  <si>
    <t>50БП.РС-СТП-1.3</t>
  </si>
  <si>
    <t>ЦБ-00073563</t>
  </si>
  <si>
    <t>50БП.РС-СТП-1.4</t>
  </si>
  <si>
    <t>ЦБ-00073564</t>
  </si>
  <si>
    <t>50БП.РС-СТП-1.5</t>
  </si>
  <si>
    <t>ЦБ-00073565</t>
  </si>
  <si>
    <t>ЦБ-00073566</t>
  </si>
  <si>
    <t>ЦБ-00073567</t>
  </si>
  <si>
    <t>ЦБ-00073568</t>
  </si>
  <si>
    <t>ЦБ-00073569</t>
  </si>
  <si>
    <t>ЦБ-00073570</t>
  </si>
  <si>
    <t>ЦБ-00073598</t>
  </si>
  <si>
    <t>ЦБ-00073599</t>
  </si>
  <si>
    <t>ЦБ-00073600</t>
  </si>
  <si>
    <t>ЦБ-00073601</t>
  </si>
  <si>
    <t>ЦБ-00073602</t>
  </si>
  <si>
    <t>ЦБ-00073603</t>
  </si>
  <si>
    <t>ЦБ-00073604</t>
  </si>
  <si>
    <t>ЦБ-00073605</t>
  </si>
  <si>
    <t>ЦБ-00073606</t>
  </si>
  <si>
    <t>ЦБ-00073607</t>
  </si>
  <si>
    <t>ЦБ-00073608</t>
  </si>
  <si>
    <t>ЦБ-00073609</t>
  </si>
  <si>
    <t>ЦБ-00073610</t>
  </si>
  <si>
    <t>ЦБ-00073611</t>
  </si>
  <si>
    <t>ЦБ-00073612</t>
  </si>
  <si>
    <t>ЦБ-00073613</t>
  </si>
  <si>
    <t>ЦБ-00073614</t>
  </si>
  <si>
    <t>ЦБ-00073615</t>
  </si>
  <si>
    <t>ЦБ-00073616</t>
  </si>
  <si>
    <t>50БП.РС-СШК-1.1 Т</t>
  </si>
  <si>
    <t>ЦБ-00073619</t>
  </si>
  <si>
    <t>50БП.РС-СШК-1.2 Т</t>
  </si>
  <si>
    <t>ЦБ-00073620</t>
  </si>
  <si>
    <t>50БП.РС-СШК-1.5 Т</t>
  </si>
  <si>
    <t>ЦБ-00073621</t>
  </si>
  <si>
    <t>50БП.РС-СШК-2.1 Т</t>
  </si>
  <si>
    <t>ЦБ-00073622</t>
  </si>
  <si>
    <t>50БП.РС-СШК-2.2 Т</t>
  </si>
  <si>
    <t>ЦБ-00073623</t>
  </si>
  <si>
    <t>50БП.РС-СШК-2.3 Т</t>
  </si>
  <si>
    <t>ЦБ-00073624</t>
  </si>
  <si>
    <t>50БП.РС-СШК-2.4 Т</t>
  </si>
  <si>
    <t>ЦБ-00073625</t>
  </si>
  <si>
    <t>50БП.РС-СШК-2.5 Т</t>
  </si>
  <si>
    <t>ЦБ-00073626</t>
  </si>
  <si>
    <t>50БП.РС-СШК-3.1 Т</t>
  </si>
  <si>
    <t>ЦБ-00073627</t>
  </si>
  <si>
    <t>50БП.РС-СШК-3.2 Т</t>
  </si>
  <si>
    <t>ЦБ-00073628</t>
  </si>
  <si>
    <t>50БП.РС-СШК-3.3 Т</t>
  </si>
  <si>
    <t>ЦБ-00073629</t>
  </si>
  <si>
    <t>50БП.РС-СШК-3.4 Т</t>
  </si>
  <si>
    <t>ЦБ-00073630</t>
  </si>
  <si>
    <t>50БП.РС-СШК-3.5 Т</t>
  </si>
  <si>
    <t>ЦБ-00073631</t>
  </si>
  <si>
    <t>50БП.РС-СШК-4.1 Т</t>
  </si>
  <si>
    <t>ЦБ-00073632</t>
  </si>
  <si>
    <t>50БП.РС-СШК-4.2 Т</t>
  </si>
  <si>
    <t>ЦБ-00073633</t>
  </si>
  <si>
    <t>50БП.РС-СШК-4.3 Т</t>
  </si>
  <si>
    <t>ЦБ-00073634</t>
  </si>
  <si>
    <t>50БП.РС-СШК-4.4 Т</t>
  </si>
  <si>
    <t>ЦБ-00073635</t>
  </si>
  <si>
    <t>50БП.РС-СШК-4.5 Т</t>
  </si>
  <si>
    <t>ЦБ-00073636</t>
  </si>
  <si>
    <t>50БП.РС-СШК-1.4 Т</t>
  </si>
  <si>
    <t>ЦБ-00073637</t>
  </si>
  <si>
    <t>50БП.РС-СШК-1.3 Т</t>
  </si>
  <si>
    <t>ЦБ-00073638</t>
  </si>
  <si>
    <t>ЦБ-00073641</t>
  </si>
  <si>
    <t>ЦБ-00073642</t>
  </si>
  <si>
    <t>ЦБ-00073643</t>
  </si>
  <si>
    <t>ЦБ-00073644</t>
  </si>
  <si>
    <t>ЦБ-00073645</t>
  </si>
  <si>
    <t>ЦБ-00073646</t>
  </si>
  <si>
    <t>ЦБ-00073647</t>
  </si>
  <si>
    <t>50БО.СА-4 (R)</t>
  </si>
  <si>
    <t>ЦБ-00073648</t>
  </si>
  <si>
    <t>50БО.СА-4 (L)</t>
  </si>
  <si>
    <t>ЦБ-00073649</t>
  </si>
  <si>
    <t>ЦБ-00073650</t>
  </si>
  <si>
    <t>ЦБ-00073651</t>
  </si>
  <si>
    <t>ЦБ-00073652</t>
  </si>
  <si>
    <t>ЦБ-00073653</t>
  </si>
  <si>
    <t>50БО.СА-1 (L)</t>
  </si>
  <si>
    <t>ЦБ-00073654</t>
  </si>
  <si>
    <t>50БО.СА-1 (R)</t>
  </si>
  <si>
    <t>ЦБ-00073655</t>
  </si>
  <si>
    <t>50БО.СА-2 (L)</t>
  </si>
  <si>
    <t>ЦБ-00073656</t>
  </si>
  <si>
    <t>50БО.СА-2 (R)</t>
  </si>
  <si>
    <t>ЦБ-00073657</t>
  </si>
  <si>
    <t>50БО.СА-3 (L)</t>
  </si>
  <si>
    <t>ЦБ-00073658</t>
  </si>
  <si>
    <t>50БО.СА-3 (R)</t>
  </si>
  <si>
    <t>ЦБ-00073659</t>
  </si>
  <si>
    <t>ЦБ-00073660</t>
  </si>
  <si>
    <t>ЦБ-00073661</t>
  </si>
  <si>
    <t>ЦБ-00073662</t>
  </si>
  <si>
    <t>ЦБ-00073663</t>
  </si>
  <si>
    <t>ЦБ-00073664</t>
  </si>
  <si>
    <t>ЦБ-00073665</t>
  </si>
  <si>
    <t>ЦБ-00073666</t>
  </si>
  <si>
    <t>ЦБ-00073667</t>
  </si>
  <si>
    <t>ЦБ-00073668</t>
  </si>
  <si>
    <t>ЦБ-00073669</t>
  </si>
  <si>
    <t>ЦБ-00073670</t>
  </si>
  <si>
    <t>ЦБ-00073671</t>
  </si>
  <si>
    <t>ЦБ-00073672</t>
  </si>
  <si>
    <t>ЦБ-00073673</t>
  </si>
  <si>
    <t>ЦБ-00073674</t>
  </si>
  <si>
    <t>ЦБ-00073675</t>
  </si>
  <si>
    <t>ЦБ-00073676</t>
  </si>
  <si>
    <t>ЦБ-00073677</t>
  </si>
  <si>
    <t>ЦБ-00073678</t>
  </si>
  <si>
    <t>ЦБ-00073679</t>
  </si>
  <si>
    <t>ЦБ-00073680</t>
  </si>
  <si>
    <t>ЦБ-00073681</t>
  </si>
  <si>
    <t>ЦБ-00073682</t>
  </si>
  <si>
    <t>ЦБ-00073683</t>
  </si>
  <si>
    <t>ЦБ-00073684</t>
  </si>
  <si>
    <t>ЦБ-00073685</t>
  </si>
  <si>
    <t>ЦБ-00073686</t>
  </si>
  <si>
    <t>ЦБ-00073687</t>
  </si>
  <si>
    <t>ЦБ-00073688</t>
  </si>
  <si>
    <t>ЦБ-00073689</t>
  </si>
  <si>
    <t>ЦБ-00073690</t>
  </si>
  <si>
    <t>ЦБ-00073691</t>
  </si>
  <si>
    <t>ЦБ-00073692</t>
  </si>
  <si>
    <t>ЦБ-00073693</t>
  </si>
  <si>
    <t>ЦБ-00073694</t>
  </si>
  <si>
    <t>ЦБ-00073695</t>
  </si>
  <si>
    <t>50БО.РС-СТП-1.3</t>
  </si>
  <si>
    <t>ЦБ-00073697</t>
  </si>
  <si>
    <t>50БО.РС-СТП-1.4</t>
  </si>
  <si>
    <t>ЦБ-00073698</t>
  </si>
  <si>
    <t>50БО.РС-СТП-1.5</t>
  </si>
  <si>
    <t>ЦБ-00073699</t>
  </si>
  <si>
    <t>ЦБ-00073700</t>
  </si>
  <si>
    <t>ЦБ-00073701</t>
  </si>
  <si>
    <t>ЦБ-00073702</t>
  </si>
  <si>
    <t>ЦБ-00073703</t>
  </si>
  <si>
    <t>ЦБ-00073704</t>
  </si>
  <si>
    <t>ЦБ-00073723</t>
  </si>
  <si>
    <t>ЦБ-00073724</t>
  </si>
  <si>
    <t>ЦБ-00073725</t>
  </si>
  <si>
    <t>ЦБ-00073726</t>
  </si>
  <si>
    <t>ЦБ-00073727</t>
  </si>
  <si>
    <t>ЦБ-00073728</t>
  </si>
  <si>
    <t>ЦБ-00073729</t>
  </si>
  <si>
    <t>ЦБ-00073730</t>
  </si>
  <si>
    <t>ЦБ-00073731</t>
  </si>
  <si>
    <t>ЦБ-00073732</t>
  </si>
  <si>
    <t>ЦБ-00073733</t>
  </si>
  <si>
    <t>ЦБ-00073734</t>
  </si>
  <si>
    <t>ЦБ-00073735</t>
  </si>
  <si>
    <t>ЦБ-00073736</t>
  </si>
  <si>
    <t>ЦБ-00073737</t>
  </si>
  <si>
    <t>ЦБ-00073738</t>
  </si>
  <si>
    <t>ЦБ-00073739</t>
  </si>
  <si>
    <t>ЦБ-00073740</t>
  </si>
  <si>
    <t>ЦБ-00073741</t>
  </si>
  <si>
    <t>50БО.РС-СШК-1.1 Т</t>
  </si>
  <si>
    <t>ЦБ-00073744</t>
  </si>
  <si>
    <t>50БО.РС-СШК-1.2 Т</t>
  </si>
  <si>
    <t>ЦБ-00073745</t>
  </si>
  <si>
    <t>50БО.РС-СШК-1.5 Т</t>
  </si>
  <si>
    <t>ЦБ-00073746</t>
  </si>
  <si>
    <t>50БО.РС-СШК-2.1 Т</t>
  </si>
  <si>
    <t>ЦБ-00073747</t>
  </si>
  <si>
    <t>50БО.РС-СШК-2.2 Т</t>
  </si>
  <si>
    <t>ЦБ-00073748</t>
  </si>
  <si>
    <t>50БО.РС-СШК-2.3 Т</t>
  </si>
  <si>
    <t>ЦБ-00073749</t>
  </si>
  <si>
    <t>50БО.РС-СШК-2.4 Т</t>
  </si>
  <si>
    <t>ЦБ-00073750</t>
  </si>
  <si>
    <t>50БО.РС-СШК-2.5 Т</t>
  </si>
  <si>
    <t>ЦБ-00073751</t>
  </si>
  <si>
    <t>50БО.РС-СШК-3.1 Т</t>
  </si>
  <si>
    <t>ЦБ-00073752</t>
  </si>
  <si>
    <t>50БО.РС-СШК-3.2 Т</t>
  </si>
  <si>
    <t>ЦБ-00073753</t>
  </si>
  <si>
    <t>50БО.РС-СШК-3.3 Т</t>
  </si>
  <si>
    <t>ЦБ-00073754</t>
  </si>
  <si>
    <t>50БО.РС-СШК-3.4 Т</t>
  </si>
  <si>
    <t>ЦБ-00073755</t>
  </si>
  <si>
    <t>50БО.РС-СШК-3.5 Т</t>
  </si>
  <si>
    <t>ЦБ-00073756</t>
  </si>
  <si>
    <t>50БО.РС-СШК-4.1 Т</t>
  </si>
  <si>
    <t>ЦБ-00073757</t>
  </si>
  <si>
    <t>50БО.РС-СШК-4.2 Т</t>
  </si>
  <si>
    <t>ЦБ-00073758</t>
  </si>
  <si>
    <t>50БО.РС-СШК-4.3 Т</t>
  </si>
  <si>
    <t>ЦБ-00073759</t>
  </si>
  <si>
    <t>50БО.РС-СШК-4.4 Т</t>
  </si>
  <si>
    <t>ЦБ-00073760</t>
  </si>
  <si>
    <t>50БО.РС-СШК-4.5 Т</t>
  </si>
  <si>
    <t>ЦБ-00073761</t>
  </si>
  <si>
    <t>50БО.РС-СШК-1.4 Т</t>
  </si>
  <si>
    <t>ЦБ-00073762</t>
  </si>
  <si>
    <t>50БО.РС-СШК-1.3 Т</t>
  </si>
  <si>
    <t>ЦБ-00073763</t>
  </si>
  <si>
    <t>50БО.РС-СТП-1.1</t>
  </si>
  <si>
    <t>ЦБ-00073797</t>
  </si>
  <si>
    <t>50БО.РС-СТП-1.2</t>
  </si>
  <si>
    <t>ЦБ-00073798</t>
  </si>
  <si>
    <t>ЦБ-00073696</t>
  </si>
  <si>
    <r>
      <t>Металлокаркас:</t>
    </r>
    <r>
      <rPr>
        <sz val="11"/>
        <color indexed="8"/>
        <rFont val="Calibri"/>
        <family val="2"/>
        <charset val="204"/>
      </rPr>
      <t xml:space="preserve"> О-образные опоры - труба с сечением 50*50 мм, траверсы - труба 40*20 мм.</t>
    </r>
  </si>
  <si>
    <r>
      <t xml:space="preserve">Цвет металла: </t>
    </r>
    <r>
      <rPr>
        <sz val="11"/>
        <color indexed="8"/>
        <rFont val="Calibri"/>
        <family val="2"/>
        <charset val="204"/>
      </rPr>
      <t>Черный, Белый, Антрацит, Серый, Латте, Капучино.</t>
    </r>
  </si>
  <si>
    <t xml:space="preserve">По окраске изделий из металла (от 10 шт) в любой цвет по RAL, обратитесь к вашему менеджеру. </t>
  </si>
  <si>
    <r>
      <t xml:space="preserve">Металлокаркас: </t>
    </r>
    <r>
      <rPr>
        <sz val="11"/>
        <color indexed="8"/>
        <rFont val="Calibri"/>
        <family val="2"/>
        <charset val="204"/>
      </rPr>
      <t>П-образные опоры - труба с сечением 50*50 мм, траверсы - труба 40*20 мм.</t>
    </r>
  </si>
  <si>
    <r>
      <rPr>
        <b/>
        <sz val="11"/>
        <color indexed="8"/>
        <rFont val="Calibri"/>
        <family val="2"/>
        <charset val="204"/>
      </rPr>
      <t xml:space="preserve">ЛДСП: </t>
    </r>
    <r>
      <rPr>
        <sz val="11"/>
        <color indexed="8"/>
        <rFont val="Calibri"/>
        <family val="2"/>
        <charset val="204"/>
      </rPr>
      <t>толщина 18 мм и 22 мм, цвета: Белый, Акация Лорка, Вяз Благородный, Венге Цаво, Дуб Наварра.</t>
    </r>
  </si>
  <si>
    <t xml:space="preserve">По покраске изделий из металла (от 10 шт) в любой цвет по RAL, обратитесь к вашему менеджеру. </t>
  </si>
  <si>
    <t>Размеры Ш*Г*В, (мм)</t>
  </si>
  <si>
    <t>Цена, (руб.)</t>
  </si>
  <si>
    <t>ОПИСАНИЕ СЕРИИ</t>
  </si>
  <si>
    <t>Измененен: 09.09.2024</t>
  </si>
  <si>
    <t>192012, Санкт-Петербург</t>
  </si>
  <si>
    <t>Караваевская ул.,д.23А,МЦ "Мебель Дом"</t>
  </si>
  <si>
    <t>Тел : +7 (921) 951-27-71</t>
  </si>
  <si>
    <t>E-mail: fortunakomforta@yandex.ru</t>
  </si>
  <si>
    <t>WWW.fortunakomforta.ru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</si>
</sst>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_₽"/>
  </numFmts>
  <fonts count="22" x14ac:knownFonts="1"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1"/>
      <name val="Arial"/>
      <family val="2"/>
      <charset val="204"/>
    </font>
    <font>
      <b/>
      <sz val="22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u/>
      <sz val="9.75"/>
      <color indexed="12"/>
      <name val="Times New Roman"/>
      <family val="1"/>
      <charset val="204"/>
    </font>
    <font>
      <u/>
      <sz val="10"/>
      <color indexed="12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20" fillId="0" borderId="0" applyNumberFormat="0" applyFont="0" applyFill="0" applyBorder="0" applyAlignment="0" applyProtection="0">
      <alignment vertical="top"/>
      <protection locked="0"/>
    </xf>
  </cellStyleXfs>
  <cellXfs count="296">
    <xf numFmtId="0" fontId="0" fillId="0" borderId="0" xfId="0"/>
    <xf numFmtId="0" fontId="1" fillId="0" borderId="0" xfId="0" applyFont="1" applyAlignment="1">
      <alignment vertical="top"/>
    </xf>
    <xf numFmtId="0" fontId="3" fillId="0" borderId="1" xfId="0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top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horizontal="left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1" fontId="3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3" fillId="0" borderId="4" xfId="0" applyFont="1" applyBorder="1" applyAlignment="1">
      <alignment vertical="top"/>
    </xf>
    <xf numFmtId="0" fontId="3" fillId="0" borderId="8" xfId="0" applyFont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vertical="center" wrapText="1"/>
    </xf>
    <xf numFmtId="0" fontId="3" fillId="0" borderId="4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vertical="top"/>
    </xf>
    <xf numFmtId="0" fontId="12" fillId="0" borderId="11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right"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1" fontId="4" fillId="0" borderId="12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vertical="top"/>
    </xf>
    <xf numFmtId="0" fontId="3" fillId="0" borderId="1" xfId="0" applyFont="1" applyFill="1" applyBorder="1" applyAlignment="1">
      <alignment vertical="top"/>
    </xf>
    <xf numFmtId="0" fontId="3" fillId="0" borderId="9" xfId="0" applyFont="1" applyFill="1" applyBorder="1" applyAlignment="1">
      <alignment vertical="center" wrapText="1"/>
    </xf>
    <xf numFmtId="0" fontId="1" fillId="0" borderId="0" xfId="0" applyFont="1" applyFill="1" applyAlignment="1">
      <alignment vertical="top"/>
    </xf>
    <xf numFmtId="0" fontId="12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top"/>
    </xf>
    <xf numFmtId="1" fontId="4" fillId="0" borderId="10" xfId="0" applyNumberFormat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left" vertical="center" wrapText="1"/>
    </xf>
    <xf numFmtId="0" fontId="12" fillId="0" borderId="9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8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19" xfId="0" applyFont="1" applyFill="1" applyBorder="1" applyAlignment="1">
      <alignment vertical="center"/>
    </xf>
    <xf numFmtId="0" fontId="3" fillId="0" borderId="20" xfId="0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0" fontId="3" fillId="0" borderId="22" xfId="0" applyFont="1" applyFill="1" applyBorder="1" applyAlignment="1">
      <alignment vertical="center"/>
    </xf>
    <xf numFmtId="0" fontId="3" fillId="0" borderId="23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/>
    </xf>
    <xf numFmtId="0" fontId="3" fillId="0" borderId="0" xfId="0" applyFont="1" applyBorder="1" applyAlignment="1">
      <alignment vertical="top"/>
    </xf>
    <xf numFmtId="0" fontId="3" fillId="0" borderId="0" xfId="0" applyFont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3" fillId="0" borderId="24" xfId="0" applyFont="1" applyFill="1" applyBorder="1" applyAlignment="1">
      <alignment vertical="center"/>
    </xf>
    <xf numFmtId="0" fontId="3" fillId="0" borderId="17" xfId="0" applyFont="1" applyFill="1" applyBorder="1" applyAlignment="1">
      <alignment vertical="center"/>
    </xf>
    <xf numFmtId="0" fontId="3" fillId="0" borderId="15" xfId="0" applyFont="1" applyFill="1" applyBorder="1" applyAlignment="1">
      <alignment vertical="center"/>
    </xf>
    <xf numFmtId="0" fontId="3" fillId="0" borderId="25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vertical="top"/>
    </xf>
    <xf numFmtId="0" fontId="1" fillId="0" borderId="0" xfId="0" applyFont="1" applyBorder="1" applyAlignment="1">
      <alignment vertical="top"/>
    </xf>
    <xf numFmtId="0" fontId="1" fillId="2" borderId="27" xfId="0" applyFont="1" applyFill="1" applyBorder="1" applyAlignment="1">
      <alignment vertical="top"/>
    </xf>
    <xf numFmtId="0" fontId="2" fillId="2" borderId="2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vertical="top"/>
    </xf>
    <xf numFmtId="0" fontId="4" fillId="0" borderId="29" xfId="0" applyFont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1" fillId="0" borderId="3" xfId="0" applyFont="1" applyBorder="1" applyAlignment="1">
      <alignment vertical="top"/>
    </xf>
    <xf numFmtId="0" fontId="3" fillId="0" borderId="13" xfId="0" applyFont="1" applyFill="1" applyBorder="1" applyAlignment="1">
      <alignment horizontal="center" vertical="center"/>
    </xf>
    <xf numFmtId="0" fontId="1" fillId="0" borderId="5" xfId="0" applyFont="1" applyBorder="1" applyAlignment="1">
      <alignment vertical="top"/>
    </xf>
    <xf numFmtId="0" fontId="3" fillId="0" borderId="1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" fillId="0" borderId="6" xfId="0" applyFont="1" applyBorder="1" applyAlignment="1">
      <alignment vertical="top"/>
    </xf>
    <xf numFmtId="0" fontId="3" fillId="0" borderId="15" xfId="0" applyFont="1" applyBorder="1" applyAlignment="1">
      <alignment horizontal="center" vertical="center"/>
    </xf>
    <xf numFmtId="0" fontId="1" fillId="0" borderId="12" xfId="0" applyFont="1" applyBorder="1" applyAlignment="1">
      <alignment vertical="top"/>
    </xf>
    <xf numFmtId="0" fontId="3" fillId="0" borderId="17" xfId="0" applyFont="1" applyFill="1" applyBorder="1" applyAlignment="1">
      <alignment horizontal="center" vertical="center"/>
    </xf>
    <xf numFmtId="0" fontId="1" fillId="0" borderId="31" xfId="0" applyFont="1" applyBorder="1" applyAlignment="1">
      <alignment vertical="top"/>
    </xf>
    <xf numFmtId="0" fontId="3" fillId="0" borderId="2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3" fillId="0" borderId="0" xfId="0" applyFont="1" applyFill="1" applyBorder="1" applyAlignment="1">
      <alignment vertical="top"/>
    </xf>
    <xf numFmtId="0" fontId="4" fillId="0" borderId="14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vertical="top"/>
    </xf>
    <xf numFmtId="0" fontId="7" fillId="0" borderId="0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1" fillId="0" borderId="36" xfId="0" applyFont="1" applyBorder="1" applyAlignment="1">
      <alignment vertical="top"/>
    </xf>
    <xf numFmtId="0" fontId="1" fillId="0" borderId="37" xfId="0" applyFont="1" applyBorder="1" applyAlignment="1">
      <alignment vertical="top"/>
    </xf>
    <xf numFmtId="0" fontId="1" fillId="0" borderId="38" xfId="0" applyFont="1" applyBorder="1" applyAlignment="1">
      <alignment vertical="top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1" fillId="0" borderId="42" xfId="0" applyFont="1" applyBorder="1" applyAlignment="1">
      <alignment vertical="top"/>
    </xf>
    <xf numFmtId="0" fontId="1" fillId="0" borderId="43" xfId="0" applyFont="1" applyBorder="1" applyAlignment="1">
      <alignment vertical="top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1" fontId="1" fillId="0" borderId="3" xfId="0" applyNumberFormat="1" applyFont="1" applyBorder="1" applyAlignment="1">
      <alignment vertical="top"/>
    </xf>
    <xf numFmtId="1" fontId="1" fillId="0" borderId="31" xfId="0" applyNumberFormat="1" applyFont="1" applyBorder="1" applyAlignment="1">
      <alignment vertical="top"/>
    </xf>
    <xf numFmtId="1" fontId="3" fillId="0" borderId="1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46" xfId="0" applyFont="1" applyFill="1" applyBorder="1" applyAlignment="1">
      <alignment vertical="center"/>
    </xf>
    <xf numFmtId="1" fontId="4" fillId="0" borderId="10" xfId="0" applyNumberFormat="1" applyFont="1" applyBorder="1" applyAlignment="1">
      <alignment horizontal="center" vertical="center" wrapText="1"/>
    </xf>
    <xf numFmtId="0" fontId="3" fillId="0" borderId="11" xfId="0" applyFont="1" applyFill="1" applyBorder="1" applyAlignment="1">
      <alignment vertical="top"/>
    </xf>
    <xf numFmtId="1" fontId="1" fillId="0" borderId="4" xfId="0" applyNumberFormat="1" applyFont="1" applyBorder="1" applyAlignment="1">
      <alignment horizontal="center" vertical="top"/>
    </xf>
    <xf numFmtId="1" fontId="1" fillId="0" borderId="13" xfId="0" applyNumberFormat="1" applyFont="1" applyBorder="1" applyAlignment="1">
      <alignment horizontal="center" vertical="top"/>
    </xf>
    <xf numFmtId="1" fontId="3" fillId="0" borderId="4" xfId="0" applyNumberFormat="1" applyFont="1" applyBorder="1" applyAlignment="1">
      <alignment horizontal="center" vertical="top"/>
    </xf>
    <xf numFmtId="1" fontId="1" fillId="0" borderId="42" xfId="0" applyNumberFormat="1" applyFont="1" applyBorder="1" applyAlignment="1">
      <alignment vertical="top"/>
    </xf>
    <xf numFmtId="1" fontId="1" fillId="0" borderId="5" xfId="0" applyNumberFormat="1" applyFont="1" applyBorder="1" applyAlignment="1">
      <alignment vertical="top"/>
    </xf>
    <xf numFmtId="0" fontId="1" fillId="0" borderId="6" xfId="0" applyFont="1" applyFill="1" applyBorder="1" applyAlignment="1">
      <alignment vertical="top"/>
    </xf>
    <xf numFmtId="0" fontId="1" fillId="0" borderId="12" xfId="0" applyFont="1" applyFill="1" applyBorder="1" applyAlignment="1">
      <alignment vertical="top"/>
    </xf>
    <xf numFmtId="0" fontId="3" fillId="0" borderId="0" xfId="0" applyFont="1" applyFill="1" applyAlignment="1">
      <alignment horizontal="right" vertical="center"/>
    </xf>
    <xf numFmtId="1" fontId="1" fillId="0" borderId="0" xfId="0" applyNumberFormat="1" applyFont="1" applyAlignment="1">
      <alignment vertical="top"/>
    </xf>
    <xf numFmtId="1" fontId="3" fillId="0" borderId="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center" vertical="top"/>
    </xf>
    <xf numFmtId="0" fontId="13" fillId="0" borderId="0" xfId="0" applyFont="1" applyBorder="1" applyAlignment="1">
      <alignment vertical="top" wrapText="1"/>
    </xf>
    <xf numFmtId="0" fontId="16" fillId="0" borderId="48" xfId="0" applyFont="1" applyFill="1" applyBorder="1" applyAlignment="1">
      <alignment horizontal="center" vertical="center"/>
    </xf>
    <xf numFmtId="0" fontId="16" fillId="0" borderId="49" xfId="0" applyFont="1" applyFill="1" applyBorder="1" applyAlignment="1">
      <alignment horizontal="center" vertical="center" wrapText="1"/>
    </xf>
    <xf numFmtId="0" fontId="16" fillId="0" borderId="49" xfId="0" applyFont="1" applyFill="1" applyBorder="1" applyAlignment="1">
      <alignment horizontal="center" vertical="center"/>
    </xf>
    <xf numFmtId="1" fontId="16" fillId="0" borderId="3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 wrapText="1"/>
    </xf>
    <xf numFmtId="1" fontId="13" fillId="0" borderId="4" xfId="0" applyNumberFormat="1" applyFont="1" applyFill="1" applyBorder="1" applyAlignment="1">
      <alignment horizontal="center" vertical="center" wrapText="1"/>
    </xf>
    <xf numFmtId="1" fontId="16" fillId="0" borderId="5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1" fontId="16" fillId="0" borderId="12" xfId="0" applyNumberFormat="1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left" vertical="center" wrapText="1"/>
    </xf>
    <xf numFmtId="1" fontId="13" fillId="0" borderId="9" xfId="0" applyNumberFormat="1" applyFont="1" applyFill="1" applyBorder="1" applyAlignment="1">
      <alignment horizontal="center" vertical="center" wrapText="1"/>
    </xf>
    <xf numFmtId="1" fontId="16" fillId="0" borderId="3" xfId="0" applyNumberFormat="1" applyFont="1" applyFill="1" applyBorder="1" applyAlignment="1">
      <alignment horizontal="center" vertical="center"/>
    </xf>
    <xf numFmtId="1" fontId="13" fillId="0" borderId="4" xfId="0" applyNumberFormat="1" applyFont="1" applyFill="1" applyBorder="1" applyAlignment="1">
      <alignment horizontal="center" vertical="center"/>
    </xf>
    <xf numFmtId="1" fontId="16" fillId="0" borderId="5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" fontId="16" fillId="0" borderId="12" xfId="0" applyNumberFormat="1" applyFont="1" applyFill="1" applyBorder="1" applyAlignment="1">
      <alignment horizontal="center" vertical="center"/>
    </xf>
    <xf numFmtId="1" fontId="13" fillId="0" borderId="9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1" fontId="16" fillId="0" borderId="6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1" fontId="13" fillId="0" borderId="7" xfId="0" applyNumberFormat="1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9" xfId="0" applyFont="1" applyFill="1" applyBorder="1" applyAlignment="1">
      <alignment vertical="center" wrapText="1"/>
    </xf>
    <xf numFmtId="0" fontId="16" fillId="0" borderId="10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1" fontId="16" fillId="0" borderId="6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/>
    </xf>
    <xf numFmtId="0" fontId="13" fillId="0" borderId="0" xfId="0" applyFont="1" applyAlignment="1">
      <alignment vertical="top" wrapText="1"/>
    </xf>
    <xf numFmtId="0" fontId="10" fillId="0" borderId="9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vertical="center" wrapText="1"/>
    </xf>
    <xf numFmtId="0" fontId="16" fillId="0" borderId="0" xfId="0" applyFont="1" applyAlignment="1">
      <alignment horizontal="left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left" vertical="center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top"/>
    </xf>
    <xf numFmtId="3" fontId="16" fillId="0" borderId="53" xfId="0" applyNumberFormat="1" applyFont="1" applyFill="1" applyBorder="1" applyAlignment="1">
      <alignment horizontal="center" vertical="center"/>
    </xf>
    <xf numFmtId="3" fontId="16" fillId="0" borderId="16" xfId="0" applyNumberFormat="1" applyFont="1" applyFill="1" applyBorder="1" applyAlignment="1">
      <alignment horizontal="center" vertical="center"/>
    </xf>
    <xf numFmtId="3" fontId="16" fillId="0" borderId="0" xfId="0" applyNumberFormat="1" applyFont="1" applyAlignment="1">
      <alignment horizontal="center" vertical="top"/>
    </xf>
    <xf numFmtId="3" fontId="13" fillId="0" borderId="0" xfId="0" applyNumberFormat="1" applyFont="1" applyAlignment="1">
      <alignment horizontal="center" vertical="top"/>
    </xf>
    <xf numFmtId="3" fontId="16" fillId="0" borderId="13" xfId="0" applyNumberFormat="1" applyFont="1" applyFill="1" applyBorder="1" applyAlignment="1">
      <alignment horizontal="center" vertical="center"/>
    </xf>
    <xf numFmtId="3" fontId="16" fillId="0" borderId="14" xfId="0" applyNumberFormat="1" applyFont="1" applyFill="1" applyBorder="1" applyAlignment="1">
      <alignment horizontal="center" vertical="center"/>
    </xf>
    <xf numFmtId="3" fontId="16" fillId="0" borderId="17" xfId="0" applyNumberFormat="1" applyFont="1" applyFill="1" applyBorder="1" applyAlignment="1">
      <alignment horizontal="center" vertical="center"/>
    </xf>
    <xf numFmtId="3" fontId="16" fillId="0" borderId="15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horizontal="center" vertical="top"/>
    </xf>
    <xf numFmtId="0" fontId="0" fillId="0" borderId="0" xfId="0" applyFont="1" applyProtection="1"/>
    <xf numFmtId="164" fontId="16" fillId="0" borderId="0" xfId="0" applyNumberFormat="1" applyFont="1" applyFill="1" applyAlignment="1" applyProtection="1">
      <alignment vertical="top"/>
    </xf>
    <xf numFmtId="164" fontId="16" fillId="0" borderId="0" xfId="0" applyNumberFormat="1" applyFont="1" applyFill="1" applyAlignment="1" applyProtection="1">
      <alignment horizontal="right" vertical="top"/>
    </xf>
    <xf numFmtId="0" fontId="0" fillId="0" borderId="0" xfId="0" applyFont="1" applyFill="1" applyAlignment="1" applyProtection="1">
      <alignment vertical="center"/>
    </xf>
    <xf numFmtId="0" fontId="0" fillId="0" borderId="0" xfId="0" applyFill="1" applyProtection="1"/>
    <xf numFmtId="14" fontId="16" fillId="0" borderId="0" xfId="0" applyNumberFormat="1" applyFont="1" applyFill="1" applyAlignment="1" applyProtection="1">
      <alignment horizontal="right" vertical="top"/>
    </xf>
    <xf numFmtId="0" fontId="14" fillId="0" borderId="50" xfId="0" applyFont="1" applyBorder="1" applyAlignment="1">
      <alignment vertical="center"/>
    </xf>
    <xf numFmtId="0" fontId="13" fillId="0" borderId="51" xfId="0" applyFont="1" applyBorder="1" applyAlignment="1">
      <alignment vertical="center" wrapText="1"/>
    </xf>
    <xf numFmtId="0" fontId="13" fillId="0" borderId="51" xfId="0" applyFont="1" applyBorder="1" applyAlignment="1">
      <alignment horizontal="center" vertical="center"/>
    </xf>
    <xf numFmtId="0" fontId="13" fillId="0" borderId="51" xfId="0" applyFont="1" applyBorder="1" applyAlignment="1">
      <alignment vertical="top"/>
    </xf>
    <xf numFmtId="3" fontId="13" fillId="0" borderId="52" xfId="0" applyNumberFormat="1" applyFont="1" applyBorder="1" applyAlignment="1">
      <alignment horizontal="center" vertical="top"/>
    </xf>
    <xf numFmtId="0" fontId="14" fillId="0" borderId="54" xfId="0" applyFont="1" applyBorder="1" applyAlignment="1">
      <alignment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top"/>
    </xf>
    <xf numFmtId="3" fontId="13" fillId="0" borderId="55" xfId="0" applyNumberFormat="1" applyFont="1" applyBorder="1" applyAlignment="1">
      <alignment horizontal="center" vertical="top"/>
    </xf>
    <xf numFmtId="0" fontId="18" fillId="0" borderId="54" xfId="0" applyFont="1" applyBorder="1" applyAlignment="1">
      <alignment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13" fillId="0" borderId="7" xfId="0" applyFont="1" applyFill="1" applyBorder="1" applyAlignment="1">
      <alignment horizontal="center" vertical="top"/>
    </xf>
    <xf numFmtId="0" fontId="16" fillId="0" borderId="28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6" fillId="0" borderId="50" xfId="0" applyFont="1" applyFill="1" applyBorder="1" applyAlignment="1">
      <alignment horizontal="center" vertical="center"/>
    </xf>
    <xf numFmtId="0" fontId="16" fillId="0" borderId="51" xfId="0" applyFont="1" applyFill="1" applyBorder="1" applyAlignment="1">
      <alignment horizontal="center" vertical="center"/>
    </xf>
    <xf numFmtId="0" fontId="16" fillId="0" borderId="52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top"/>
    </xf>
    <xf numFmtId="0" fontId="15" fillId="0" borderId="56" xfId="0" applyFont="1" applyBorder="1" applyAlignment="1">
      <alignment horizontal="left" vertical="center" wrapText="1"/>
    </xf>
    <xf numFmtId="0" fontId="15" fillId="0" borderId="47" xfId="0" applyFont="1" applyBorder="1" applyAlignment="1">
      <alignment horizontal="left" vertical="center" wrapText="1"/>
    </xf>
    <xf numFmtId="0" fontId="15" fillId="0" borderId="57" xfId="0" applyFont="1" applyBorder="1" applyAlignment="1">
      <alignment horizontal="left" vertical="center" wrapText="1"/>
    </xf>
    <xf numFmtId="0" fontId="11" fillId="2" borderId="50" xfId="0" applyFont="1" applyFill="1" applyBorder="1" applyAlignment="1" applyProtection="1">
      <alignment vertical="center"/>
    </xf>
    <xf numFmtId="0" fontId="11" fillId="2" borderId="51" xfId="0" applyFont="1" applyFill="1" applyBorder="1" applyAlignment="1" applyProtection="1">
      <alignment vertical="center"/>
    </xf>
    <xf numFmtId="0" fontId="11" fillId="2" borderId="52" xfId="0" applyFont="1" applyFill="1" applyBorder="1" applyAlignment="1" applyProtection="1">
      <alignment vertical="center"/>
    </xf>
    <xf numFmtId="0" fontId="17" fillId="0" borderId="0" xfId="0" applyFont="1" applyBorder="1" applyAlignment="1">
      <alignment horizontal="center"/>
    </xf>
    <xf numFmtId="0" fontId="13" fillId="0" borderId="4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3" fillId="0" borderId="9" xfId="0" applyFont="1" applyFill="1" applyBorder="1" applyAlignment="1">
      <alignment horizontal="right" vertical="top"/>
    </xf>
    <xf numFmtId="0" fontId="19" fillId="0" borderId="0" xfId="1" applyFont="1" applyFill="1" applyBorder="1"/>
    <xf numFmtId="0" fontId="19" fillId="0" borderId="0" xfId="1" applyFont="1" applyFill="1"/>
    <xf numFmtId="0" fontId="21" fillId="0" borderId="0" xfId="2" applyFont="1" applyFill="1" applyAlignment="1" applyProtection="1"/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jpe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13" Type="http://schemas.openxmlformats.org/officeDocument/2006/relationships/image" Target="../media/image37.emf"/><Relationship Id="rId18" Type="http://schemas.openxmlformats.org/officeDocument/2006/relationships/image" Target="../media/image42.emf"/><Relationship Id="rId3" Type="http://schemas.openxmlformats.org/officeDocument/2006/relationships/image" Target="../media/image27.emf"/><Relationship Id="rId21" Type="http://schemas.openxmlformats.org/officeDocument/2006/relationships/image" Target="../media/image45.emf"/><Relationship Id="rId7" Type="http://schemas.openxmlformats.org/officeDocument/2006/relationships/image" Target="../media/image31.emf"/><Relationship Id="rId12" Type="http://schemas.openxmlformats.org/officeDocument/2006/relationships/image" Target="../media/image36.emf"/><Relationship Id="rId17" Type="http://schemas.openxmlformats.org/officeDocument/2006/relationships/image" Target="../media/image41.emf"/><Relationship Id="rId2" Type="http://schemas.openxmlformats.org/officeDocument/2006/relationships/image" Target="../media/image26.emf"/><Relationship Id="rId16" Type="http://schemas.openxmlformats.org/officeDocument/2006/relationships/image" Target="../media/image40.emf"/><Relationship Id="rId20" Type="http://schemas.openxmlformats.org/officeDocument/2006/relationships/image" Target="../media/image44.emf"/><Relationship Id="rId1" Type="http://schemas.openxmlformats.org/officeDocument/2006/relationships/image" Target="../media/image25.emf"/><Relationship Id="rId6" Type="http://schemas.openxmlformats.org/officeDocument/2006/relationships/image" Target="../media/image30.emf"/><Relationship Id="rId11" Type="http://schemas.openxmlformats.org/officeDocument/2006/relationships/image" Target="../media/image35.emf"/><Relationship Id="rId24" Type="http://schemas.openxmlformats.org/officeDocument/2006/relationships/image" Target="../media/image24.jpeg"/><Relationship Id="rId5" Type="http://schemas.openxmlformats.org/officeDocument/2006/relationships/image" Target="../media/image29.emf"/><Relationship Id="rId15" Type="http://schemas.openxmlformats.org/officeDocument/2006/relationships/image" Target="../media/image39.emf"/><Relationship Id="rId23" Type="http://schemas.openxmlformats.org/officeDocument/2006/relationships/image" Target="../media/image47.emf"/><Relationship Id="rId10" Type="http://schemas.openxmlformats.org/officeDocument/2006/relationships/image" Target="../media/image34.emf"/><Relationship Id="rId19" Type="http://schemas.openxmlformats.org/officeDocument/2006/relationships/image" Target="../media/image43.emf"/><Relationship Id="rId4" Type="http://schemas.openxmlformats.org/officeDocument/2006/relationships/image" Target="../media/image28.emf"/><Relationship Id="rId9" Type="http://schemas.openxmlformats.org/officeDocument/2006/relationships/image" Target="../media/image33.emf"/><Relationship Id="rId14" Type="http://schemas.openxmlformats.org/officeDocument/2006/relationships/image" Target="../media/image38.emf"/><Relationship Id="rId22" Type="http://schemas.openxmlformats.org/officeDocument/2006/relationships/image" Target="../media/image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36</xdr:row>
      <xdr:rowOff>66675</xdr:rowOff>
    </xdr:from>
    <xdr:to>
      <xdr:col>3</xdr:col>
      <xdr:colOff>1619250</xdr:colOff>
      <xdr:row>37</xdr:row>
      <xdr:rowOff>476250</xdr:rowOff>
    </xdr:to>
    <xdr:pic>
      <xdr:nvPicPr>
        <xdr:cNvPr id="92158" name="Рисунок 2">
          <a:extLst>
            <a:ext uri="{FF2B5EF4-FFF2-40B4-BE49-F238E27FC236}">
              <a16:creationId xmlns:a16="http://schemas.microsoft.com/office/drawing/2014/main" xmlns="" id="{00000000-0008-0000-0000-0000FE6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9696450"/>
          <a:ext cx="13525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34</xdr:row>
      <xdr:rowOff>133350</xdr:rowOff>
    </xdr:from>
    <xdr:to>
      <xdr:col>3</xdr:col>
      <xdr:colOff>1590675</xdr:colOff>
      <xdr:row>35</xdr:row>
      <xdr:rowOff>523875</xdr:rowOff>
    </xdr:to>
    <xdr:pic>
      <xdr:nvPicPr>
        <xdr:cNvPr id="92159" name="Рисунок 1">
          <a:extLst>
            <a:ext uri="{FF2B5EF4-FFF2-40B4-BE49-F238E27FC236}">
              <a16:creationId xmlns:a16="http://schemas.microsoft.com/office/drawing/2014/main" xmlns="" id="{00000000-0008-0000-0000-0000FF6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8620125"/>
          <a:ext cx="13049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21</xdr:row>
      <xdr:rowOff>152400</xdr:rowOff>
    </xdr:from>
    <xdr:to>
      <xdr:col>3</xdr:col>
      <xdr:colOff>1533525</xdr:colOff>
      <xdr:row>24</xdr:row>
      <xdr:rowOff>247650</xdr:rowOff>
    </xdr:to>
    <xdr:pic>
      <xdr:nvPicPr>
        <xdr:cNvPr id="98304" name="Рисунок 8">
          <a:extLst>
            <a:ext uri="{FF2B5EF4-FFF2-40B4-BE49-F238E27FC236}">
              <a16:creationId xmlns:a16="http://schemas.microsoft.com/office/drawing/2014/main" xmlns="" id="{00000000-0008-0000-0000-000000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4924425"/>
          <a:ext cx="1190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25</xdr:row>
      <xdr:rowOff>161925</xdr:rowOff>
    </xdr:from>
    <xdr:to>
      <xdr:col>3</xdr:col>
      <xdr:colOff>1609725</xdr:colOff>
      <xdr:row>28</xdr:row>
      <xdr:rowOff>238125</xdr:rowOff>
    </xdr:to>
    <xdr:pic>
      <xdr:nvPicPr>
        <xdr:cNvPr id="98305" name="Рисунок 63">
          <a:extLst>
            <a:ext uri="{FF2B5EF4-FFF2-40B4-BE49-F238E27FC236}">
              <a16:creationId xmlns:a16="http://schemas.microsoft.com/office/drawing/2014/main" xmlns="" id="{00000000-0008-0000-0000-000001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6076950"/>
          <a:ext cx="1343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1216738</xdr:colOff>
      <xdr:row>16</xdr:row>
      <xdr:rowOff>119060</xdr:rowOff>
    </xdr:from>
    <xdr:ext cx="412363" cy="239485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 txBox="1"/>
      </xdr:nvSpPr>
      <xdr:spPr>
        <a:xfrm rot="1373710">
          <a:off x="8903889" y="3143248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340323</xdr:colOff>
      <xdr:row>23</xdr:row>
      <xdr:rowOff>27931</xdr:rowOff>
    </xdr:from>
    <xdr:ext cx="404226" cy="239485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 txBox="1"/>
      </xdr:nvSpPr>
      <xdr:spPr>
        <a:xfrm rot="1373710">
          <a:off x="8023664" y="5052369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1121267</xdr:colOff>
      <xdr:row>21</xdr:row>
      <xdr:rowOff>99990</xdr:rowOff>
    </xdr:from>
    <xdr:ext cx="402555" cy="22293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 txBox="1"/>
      </xdr:nvSpPr>
      <xdr:spPr>
        <a:xfrm rot="1373710">
          <a:off x="8806513" y="4543403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1375752</xdr:colOff>
      <xdr:row>22</xdr:row>
      <xdr:rowOff>62972</xdr:rowOff>
    </xdr:from>
    <xdr:ext cx="404006" cy="24549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 txBox="1"/>
      </xdr:nvSpPr>
      <xdr:spPr>
        <a:xfrm rot="20157076">
          <a:off x="9055283" y="4797850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1109326</xdr:colOff>
      <xdr:row>25</xdr:row>
      <xdr:rowOff>108277</xdr:rowOff>
    </xdr:from>
    <xdr:ext cx="446727" cy="239485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 txBox="1"/>
      </xdr:nvSpPr>
      <xdr:spPr>
        <a:xfrm rot="1174971">
          <a:off x="8785047" y="5704215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240276</xdr:colOff>
      <xdr:row>27</xdr:row>
      <xdr:rowOff>35273</xdr:rowOff>
    </xdr:from>
    <xdr:ext cx="446727" cy="239485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 txBox="1"/>
      </xdr:nvSpPr>
      <xdr:spPr>
        <a:xfrm rot="1174971">
          <a:off x="7929332" y="6202711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1241269</xdr:colOff>
      <xdr:row>26</xdr:row>
      <xdr:rowOff>252975</xdr:rowOff>
    </xdr:from>
    <xdr:ext cx="392866" cy="24721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 txBox="1"/>
      </xdr:nvSpPr>
      <xdr:spPr>
        <a:xfrm rot="20157076">
          <a:off x="8926515" y="6134663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917346</xdr:colOff>
      <xdr:row>29</xdr:row>
      <xdr:rowOff>100671</xdr:rowOff>
    </xdr:from>
    <xdr:ext cx="420785" cy="222721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 txBox="1"/>
      </xdr:nvSpPr>
      <xdr:spPr>
        <a:xfrm rot="1373710">
          <a:off x="8608307" y="6830084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1482241</xdr:colOff>
      <xdr:row>34</xdr:row>
      <xdr:rowOff>384614</xdr:rowOff>
    </xdr:from>
    <xdr:ext cx="398407" cy="24721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 txBox="1"/>
      </xdr:nvSpPr>
      <xdr:spPr>
        <a:xfrm rot="20157076">
          <a:off x="9165582" y="8559922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487129</xdr:colOff>
      <xdr:row>33</xdr:row>
      <xdr:rowOff>273923</xdr:rowOff>
    </xdr:from>
    <xdr:ext cx="419805" cy="23948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 txBox="1"/>
      </xdr:nvSpPr>
      <xdr:spPr>
        <a:xfrm rot="20157076">
          <a:off x="8179995" y="8155861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265014</xdr:colOff>
      <xdr:row>34</xdr:row>
      <xdr:rowOff>532664</xdr:rowOff>
    </xdr:from>
    <xdr:ext cx="404226" cy="257098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 txBox="1"/>
      </xdr:nvSpPr>
      <xdr:spPr>
        <a:xfrm rot="1373710">
          <a:off x="7948355" y="8707972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553416</xdr:colOff>
      <xdr:row>35</xdr:row>
      <xdr:rowOff>74951</xdr:rowOff>
    </xdr:from>
    <xdr:ext cx="404145" cy="232001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 txBox="1"/>
      </xdr:nvSpPr>
      <xdr:spPr>
        <a:xfrm rot="1373710">
          <a:off x="8240567" y="8814139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916706</xdr:colOff>
      <xdr:row>34</xdr:row>
      <xdr:rowOff>36469</xdr:rowOff>
    </xdr:from>
    <xdr:ext cx="420065" cy="232001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 txBox="1"/>
      </xdr:nvSpPr>
      <xdr:spPr>
        <a:xfrm rot="1373710">
          <a:off x="8607667" y="8204157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1298508</xdr:colOff>
      <xdr:row>34</xdr:row>
      <xdr:rowOff>225631</xdr:rowOff>
    </xdr:from>
    <xdr:ext cx="419727" cy="232001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 txBox="1"/>
      </xdr:nvSpPr>
      <xdr:spPr>
        <a:xfrm rot="1373710">
          <a:off x="8985659" y="8393319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226530</xdr:colOff>
      <xdr:row>36</xdr:row>
      <xdr:rowOff>563625</xdr:rowOff>
    </xdr:from>
    <xdr:ext cx="447486" cy="23948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 txBox="1"/>
      </xdr:nvSpPr>
      <xdr:spPr>
        <a:xfrm rot="1174971">
          <a:off x="7925111" y="9874313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448902</xdr:colOff>
      <xdr:row>37</xdr:row>
      <xdr:rowOff>78799</xdr:rowOff>
    </xdr:from>
    <xdr:ext cx="446971" cy="224751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 txBox="1"/>
      </xdr:nvSpPr>
      <xdr:spPr>
        <a:xfrm rot="1174971">
          <a:off x="8126528" y="9960987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757461</xdr:colOff>
      <xdr:row>36</xdr:row>
      <xdr:rowOff>28716</xdr:rowOff>
    </xdr:from>
    <xdr:ext cx="448729" cy="23948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 txBox="1"/>
      </xdr:nvSpPr>
      <xdr:spPr>
        <a:xfrm rot="1437686">
          <a:off x="8438897" y="9339404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1220097</xdr:colOff>
      <xdr:row>36</xdr:row>
      <xdr:rowOff>218288</xdr:rowOff>
    </xdr:from>
    <xdr:ext cx="445778" cy="23948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 txBox="1"/>
      </xdr:nvSpPr>
      <xdr:spPr>
        <a:xfrm rot="1437686">
          <a:off x="8907248" y="9528976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219622</xdr:colOff>
      <xdr:row>35</xdr:row>
      <xdr:rowOff>529222</xdr:rowOff>
    </xdr:from>
    <xdr:ext cx="441247" cy="232001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 txBox="1"/>
      </xdr:nvSpPr>
      <xdr:spPr>
        <a:xfrm rot="20101558">
          <a:off x="7902963" y="9268410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1293741</xdr:colOff>
      <xdr:row>36</xdr:row>
      <xdr:rowOff>561335</xdr:rowOff>
    </xdr:from>
    <xdr:ext cx="441173" cy="23948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 txBox="1"/>
      </xdr:nvSpPr>
      <xdr:spPr>
        <a:xfrm rot="20101558">
          <a:off x="8973272" y="9872023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429090</xdr:colOff>
      <xdr:row>38</xdr:row>
      <xdr:rowOff>110344</xdr:rowOff>
    </xdr:from>
    <xdr:ext cx="447240" cy="232001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 txBox="1"/>
      </xdr:nvSpPr>
      <xdr:spPr>
        <a:xfrm rot="20309544">
          <a:off x="8114336" y="10554507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171450</xdr:colOff>
      <xdr:row>120</xdr:row>
      <xdr:rowOff>323850</xdr:rowOff>
    </xdr:from>
    <xdr:to>
      <xdr:col>3</xdr:col>
      <xdr:colOff>1695450</xdr:colOff>
      <xdr:row>122</xdr:row>
      <xdr:rowOff>371475</xdr:rowOff>
    </xdr:to>
    <xdr:pic>
      <xdr:nvPicPr>
        <xdr:cNvPr id="98327" name="Рисунок 47">
          <a:extLst>
            <a:ext uri="{FF2B5EF4-FFF2-40B4-BE49-F238E27FC236}">
              <a16:creationId xmlns:a16="http://schemas.microsoft.com/office/drawing/2014/main" xmlns="" id="{00000000-0008-0000-0000-000017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6385500"/>
          <a:ext cx="1524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38</xdr:row>
      <xdr:rowOff>209550</xdr:rowOff>
    </xdr:from>
    <xdr:to>
      <xdr:col>3</xdr:col>
      <xdr:colOff>1409700</xdr:colOff>
      <xdr:row>40</xdr:row>
      <xdr:rowOff>295275</xdr:rowOff>
    </xdr:to>
    <xdr:pic>
      <xdr:nvPicPr>
        <xdr:cNvPr id="98328" name="Рисунок 48">
          <a:extLst>
            <a:ext uri="{FF2B5EF4-FFF2-40B4-BE49-F238E27FC236}">
              <a16:creationId xmlns:a16="http://schemas.microsoft.com/office/drawing/2014/main" xmlns="" id="{00000000-0008-0000-0000-000018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0982325"/>
          <a:ext cx="9429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104</xdr:row>
      <xdr:rowOff>228600</xdr:rowOff>
    </xdr:from>
    <xdr:to>
      <xdr:col>3</xdr:col>
      <xdr:colOff>1543050</xdr:colOff>
      <xdr:row>108</xdr:row>
      <xdr:rowOff>133350</xdr:rowOff>
    </xdr:to>
    <xdr:pic>
      <xdr:nvPicPr>
        <xdr:cNvPr id="98329" name="Рисунок 49">
          <a:extLst>
            <a:ext uri="{FF2B5EF4-FFF2-40B4-BE49-F238E27FC236}">
              <a16:creationId xmlns:a16="http://schemas.microsoft.com/office/drawing/2014/main" xmlns="" id="{00000000-0008-0000-0000-000019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31861125"/>
          <a:ext cx="12096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109</xdr:row>
      <xdr:rowOff>171450</xdr:rowOff>
    </xdr:from>
    <xdr:to>
      <xdr:col>3</xdr:col>
      <xdr:colOff>1704975</xdr:colOff>
      <xdr:row>113</xdr:row>
      <xdr:rowOff>142875</xdr:rowOff>
    </xdr:to>
    <xdr:pic>
      <xdr:nvPicPr>
        <xdr:cNvPr id="98330" name="Рисунок 50">
          <a:extLst>
            <a:ext uri="{FF2B5EF4-FFF2-40B4-BE49-F238E27FC236}">
              <a16:creationId xmlns:a16="http://schemas.microsoft.com/office/drawing/2014/main" xmlns="" id="{00000000-0008-0000-0000-00001A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3089850"/>
          <a:ext cx="15335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114</xdr:row>
      <xdr:rowOff>142875</xdr:rowOff>
    </xdr:from>
    <xdr:to>
      <xdr:col>3</xdr:col>
      <xdr:colOff>1771650</xdr:colOff>
      <xdr:row>118</xdr:row>
      <xdr:rowOff>104775</xdr:rowOff>
    </xdr:to>
    <xdr:pic>
      <xdr:nvPicPr>
        <xdr:cNvPr id="98331" name="Рисунок 51">
          <a:extLst>
            <a:ext uri="{FF2B5EF4-FFF2-40B4-BE49-F238E27FC236}">
              <a16:creationId xmlns:a16="http://schemas.microsoft.com/office/drawing/2014/main" xmlns="" id="{00000000-0008-0000-0000-00001B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34347150"/>
          <a:ext cx="16668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42</xdr:row>
      <xdr:rowOff>219075</xdr:rowOff>
    </xdr:from>
    <xdr:to>
      <xdr:col>3</xdr:col>
      <xdr:colOff>1485900</xdr:colOff>
      <xdr:row>44</xdr:row>
      <xdr:rowOff>504825</xdr:rowOff>
    </xdr:to>
    <xdr:pic>
      <xdr:nvPicPr>
        <xdr:cNvPr id="98332" name="Рисунок 52">
          <a:extLst>
            <a:ext uri="{FF2B5EF4-FFF2-40B4-BE49-F238E27FC236}">
              <a16:creationId xmlns:a16="http://schemas.microsoft.com/office/drawing/2014/main" xmlns="" id="{00000000-0008-0000-0000-00001C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2715875"/>
          <a:ext cx="10953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47</xdr:row>
      <xdr:rowOff>333375</xdr:rowOff>
    </xdr:from>
    <xdr:to>
      <xdr:col>3</xdr:col>
      <xdr:colOff>1685925</xdr:colOff>
      <xdr:row>49</xdr:row>
      <xdr:rowOff>323850</xdr:rowOff>
    </xdr:to>
    <xdr:pic>
      <xdr:nvPicPr>
        <xdr:cNvPr id="98333" name="Рисунок 53">
          <a:extLst>
            <a:ext uri="{FF2B5EF4-FFF2-40B4-BE49-F238E27FC236}">
              <a16:creationId xmlns:a16="http://schemas.microsoft.com/office/drawing/2014/main" xmlns="" id="{00000000-0008-0000-0000-00001D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5697200"/>
          <a:ext cx="14954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29</xdr:row>
      <xdr:rowOff>190500</xdr:rowOff>
    </xdr:from>
    <xdr:to>
      <xdr:col>3</xdr:col>
      <xdr:colOff>1638300</xdr:colOff>
      <xdr:row>33</xdr:row>
      <xdr:rowOff>104775</xdr:rowOff>
    </xdr:to>
    <xdr:pic>
      <xdr:nvPicPr>
        <xdr:cNvPr id="98334" name="Рисунок 55">
          <a:extLst>
            <a:ext uri="{FF2B5EF4-FFF2-40B4-BE49-F238E27FC236}">
              <a16:creationId xmlns:a16="http://schemas.microsoft.com/office/drawing/2014/main" xmlns="" id="{00000000-0008-0000-0000-00001E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7248525"/>
          <a:ext cx="14001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51</xdr:row>
      <xdr:rowOff>238125</xdr:rowOff>
    </xdr:from>
    <xdr:to>
      <xdr:col>3</xdr:col>
      <xdr:colOff>1638300</xdr:colOff>
      <xdr:row>55</xdr:row>
      <xdr:rowOff>171450</xdr:rowOff>
    </xdr:to>
    <xdr:pic>
      <xdr:nvPicPr>
        <xdr:cNvPr id="98335" name="Рисунок 56">
          <a:extLst>
            <a:ext uri="{FF2B5EF4-FFF2-40B4-BE49-F238E27FC236}">
              <a16:creationId xmlns:a16="http://schemas.microsoft.com/office/drawing/2014/main" xmlns="" id="{00000000-0008-0000-0000-00001F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7897475"/>
          <a:ext cx="14001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83</xdr:row>
      <xdr:rowOff>85725</xdr:rowOff>
    </xdr:from>
    <xdr:to>
      <xdr:col>3</xdr:col>
      <xdr:colOff>1638300</xdr:colOff>
      <xdr:row>87</xdr:row>
      <xdr:rowOff>152400</xdr:rowOff>
    </xdr:to>
    <xdr:pic>
      <xdr:nvPicPr>
        <xdr:cNvPr id="98336" name="Рисунок 64">
          <a:extLst>
            <a:ext uri="{FF2B5EF4-FFF2-40B4-BE49-F238E27FC236}">
              <a16:creationId xmlns:a16="http://schemas.microsoft.com/office/drawing/2014/main" xmlns="" id="{00000000-0008-0000-0000-000020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26870025"/>
          <a:ext cx="1390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88</xdr:row>
      <xdr:rowOff>57150</xdr:rowOff>
    </xdr:from>
    <xdr:to>
      <xdr:col>3</xdr:col>
      <xdr:colOff>1743075</xdr:colOff>
      <xdr:row>92</xdr:row>
      <xdr:rowOff>152400</xdr:rowOff>
    </xdr:to>
    <xdr:pic>
      <xdr:nvPicPr>
        <xdr:cNvPr id="98337" name="Рисунок 65">
          <a:extLst>
            <a:ext uri="{FF2B5EF4-FFF2-40B4-BE49-F238E27FC236}">
              <a16:creationId xmlns:a16="http://schemas.microsoft.com/office/drawing/2014/main" xmlns="" id="{00000000-0008-0000-0000-000021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27984450"/>
          <a:ext cx="1600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93</xdr:row>
      <xdr:rowOff>85725</xdr:rowOff>
    </xdr:from>
    <xdr:to>
      <xdr:col>3</xdr:col>
      <xdr:colOff>1676400</xdr:colOff>
      <xdr:row>97</xdr:row>
      <xdr:rowOff>142875</xdr:rowOff>
    </xdr:to>
    <xdr:pic>
      <xdr:nvPicPr>
        <xdr:cNvPr id="98338" name="Рисунок 66">
          <a:extLst>
            <a:ext uri="{FF2B5EF4-FFF2-40B4-BE49-F238E27FC236}">
              <a16:creationId xmlns:a16="http://schemas.microsoft.com/office/drawing/2014/main" xmlns="" id="{00000000-0008-0000-0000-000022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29156025"/>
          <a:ext cx="14668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98</xdr:row>
      <xdr:rowOff>95250</xdr:rowOff>
    </xdr:from>
    <xdr:to>
      <xdr:col>3</xdr:col>
      <xdr:colOff>1752600</xdr:colOff>
      <xdr:row>102</xdr:row>
      <xdr:rowOff>161925</xdr:rowOff>
    </xdr:to>
    <xdr:pic>
      <xdr:nvPicPr>
        <xdr:cNvPr id="98339" name="Рисунок 67">
          <a:extLst>
            <a:ext uri="{FF2B5EF4-FFF2-40B4-BE49-F238E27FC236}">
              <a16:creationId xmlns:a16="http://schemas.microsoft.com/office/drawing/2014/main" xmlns="" id="{00000000-0008-0000-0000-000023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30308550"/>
          <a:ext cx="16287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16</xdr:row>
      <xdr:rowOff>228600</xdr:rowOff>
    </xdr:from>
    <xdr:to>
      <xdr:col>3</xdr:col>
      <xdr:colOff>1543050</xdr:colOff>
      <xdr:row>20</xdr:row>
      <xdr:rowOff>142875</xdr:rowOff>
    </xdr:to>
    <xdr:pic>
      <xdr:nvPicPr>
        <xdr:cNvPr id="98340" name="Рисунок 68">
          <a:extLst>
            <a:ext uri="{FF2B5EF4-FFF2-40B4-BE49-F238E27FC236}">
              <a16:creationId xmlns:a16="http://schemas.microsoft.com/office/drawing/2014/main" xmlns="" id="{00000000-0008-0000-0000-000024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3571875"/>
          <a:ext cx="1209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61</xdr:row>
      <xdr:rowOff>257175</xdr:rowOff>
    </xdr:from>
    <xdr:to>
      <xdr:col>3</xdr:col>
      <xdr:colOff>1733550</xdr:colOff>
      <xdr:row>65</xdr:row>
      <xdr:rowOff>247650</xdr:rowOff>
    </xdr:to>
    <xdr:pic>
      <xdr:nvPicPr>
        <xdr:cNvPr id="98341" name="Рисунок 3">
          <a:extLst>
            <a:ext uri="{FF2B5EF4-FFF2-40B4-BE49-F238E27FC236}">
              <a16:creationId xmlns:a16="http://schemas.microsoft.com/office/drawing/2014/main" xmlns="" id="{00000000-0008-0000-0000-000025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20821650"/>
          <a:ext cx="1590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66</xdr:row>
      <xdr:rowOff>228600</xdr:rowOff>
    </xdr:from>
    <xdr:to>
      <xdr:col>3</xdr:col>
      <xdr:colOff>1714500</xdr:colOff>
      <xdr:row>70</xdr:row>
      <xdr:rowOff>200025</xdr:rowOff>
    </xdr:to>
    <xdr:pic>
      <xdr:nvPicPr>
        <xdr:cNvPr id="98342" name="Рисунок 4">
          <a:extLst>
            <a:ext uri="{FF2B5EF4-FFF2-40B4-BE49-F238E27FC236}">
              <a16:creationId xmlns:a16="http://schemas.microsoft.com/office/drawing/2014/main" xmlns="" id="{00000000-0008-0000-0000-000026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22221825"/>
          <a:ext cx="15525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71</xdr:row>
      <xdr:rowOff>257175</xdr:rowOff>
    </xdr:from>
    <xdr:to>
      <xdr:col>3</xdr:col>
      <xdr:colOff>1581150</xdr:colOff>
      <xdr:row>75</xdr:row>
      <xdr:rowOff>228600</xdr:rowOff>
    </xdr:to>
    <xdr:pic>
      <xdr:nvPicPr>
        <xdr:cNvPr id="98343" name="Рисунок 5">
          <a:extLst>
            <a:ext uri="{FF2B5EF4-FFF2-40B4-BE49-F238E27FC236}">
              <a16:creationId xmlns:a16="http://schemas.microsoft.com/office/drawing/2014/main" xmlns="" id="{00000000-0008-0000-0000-000027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3679150"/>
          <a:ext cx="12858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76</xdr:row>
      <xdr:rowOff>247650</xdr:rowOff>
    </xdr:from>
    <xdr:to>
      <xdr:col>3</xdr:col>
      <xdr:colOff>1685925</xdr:colOff>
      <xdr:row>80</xdr:row>
      <xdr:rowOff>142875</xdr:rowOff>
    </xdr:to>
    <xdr:pic>
      <xdr:nvPicPr>
        <xdr:cNvPr id="98344" name="Рисунок 6">
          <a:extLst>
            <a:ext uri="{FF2B5EF4-FFF2-40B4-BE49-F238E27FC236}">
              <a16:creationId xmlns:a16="http://schemas.microsoft.com/office/drawing/2014/main" xmlns="" id="{00000000-0008-0000-0000-000028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25098375"/>
          <a:ext cx="14954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1294448</xdr:colOff>
      <xdr:row>29</xdr:row>
      <xdr:rowOff>238125</xdr:rowOff>
    </xdr:from>
    <xdr:ext cx="411094" cy="239485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 txBox="1"/>
      </xdr:nvSpPr>
      <xdr:spPr>
        <a:xfrm rot="1373710">
          <a:off x="8989219" y="6977063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219075</xdr:colOff>
      <xdr:row>56</xdr:row>
      <xdr:rowOff>190500</xdr:rowOff>
    </xdr:from>
    <xdr:to>
      <xdr:col>3</xdr:col>
      <xdr:colOff>1752600</xdr:colOff>
      <xdr:row>60</xdr:row>
      <xdr:rowOff>142875</xdr:rowOff>
    </xdr:to>
    <xdr:pic>
      <xdr:nvPicPr>
        <xdr:cNvPr id="98346" name="Рисунок 57">
          <a:extLst>
            <a:ext uri="{FF2B5EF4-FFF2-40B4-BE49-F238E27FC236}">
              <a16:creationId xmlns:a16="http://schemas.microsoft.com/office/drawing/2014/main" xmlns="" id="{00000000-0008-0000-0000-00002A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326225"/>
          <a:ext cx="15335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523875</xdr:colOff>
      <xdr:row>0</xdr:row>
      <xdr:rowOff>76200</xdr:rowOff>
    </xdr:from>
    <xdr:to>
      <xdr:col>1</xdr:col>
      <xdr:colOff>2419350</xdr:colOff>
      <xdr:row>7</xdr:row>
      <xdr:rowOff>76200</xdr:rowOff>
    </xdr:to>
    <xdr:pic>
      <xdr:nvPicPr>
        <xdr:cNvPr id="49" name="Рисунок 48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76200"/>
          <a:ext cx="38290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36</xdr:row>
      <xdr:rowOff>104775</xdr:rowOff>
    </xdr:from>
    <xdr:to>
      <xdr:col>3</xdr:col>
      <xdr:colOff>1647825</xdr:colOff>
      <xdr:row>37</xdr:row>
      <xdr:rowOff>523875</xdr:rowOff>
    </xdr:to>
    <xdr:pic>
      <xdr:nvPicPr>
        <xdr:cNvPr id="93847" name="Рисунок 87865">
          <a:extLst>
            <a:ext uri="{FF2B5EF4-FFF2-40B4-BE49-F238E27FC236}">
              <a16:creationId xmlns:a16="http://schemas.microsoft.com/office/drawing/2014/main" xmlns="" id="{00000000-0008-0000-0100-000097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9744075"/>
          <a:ext cx="1371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34</xdr:row>
      <xdr:rowOff>114300</xdr:rowOff>
    </xdr:from>
    <xdr:to>
      <xdr:col>3</xdr:col>
      <xdr:colOff>1657350</xdr:colOff>
      <xdr:row>35</xdr:row>
      <xdr:rowOff>561975</xdr:rowOff>
    </xdr:to>
    <xdr:pic>
      <xdr:nvPicPr>
        <xdr:cNvPr id="93848" name="Рисунок 87864">
          <a:extLst>
            <a:ext uri="{FF2B5EF4-FFF2-40B4-BE49-F238E27FC236}">
              <a16:creationId xmlns:a16="http://schemas.microsoft.com/office/drawing/2014/main" xmlns="" id="{00000000-0008-0000-0100-000098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8610600"/>
          <a:ext cx="13811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29</xdr:row>
      <xdr:rowOff>200025</xdr:rowOff>
    </xdr:from>
    <xdr:to>
      <xdr:col>3</xdr:col>
      <xdr:colOff>1714500</xdr:colOff>
      <xdr:row>33</xdr:row>
      <xdr:rowOff>190500</xdr:rowOff>
    </xdr:to>
    <xdr:pic>
      <xdr:nvPicPr>
        <xdr:cNvPr id="93849" name="Рисунок 87845">
          <a:extLst>
            <a:ext uri="{FF2B5EF4-FFF2-40B4-BE49-F238E27FC236}">
              <a16:creationId xmlns:a16="http://schemas.microsoft.com/office/drawing/2014/main" xmlns="" id="{00000000-0008-0000-0100-000099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7267575"/>
          <a:ext cx="14954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25</xdr:row>
      <xdr:rowOff>171450</xdr:rowOff>
    </xdr:from>
    <xdr:to>
      <xdr:col>3</xdr:col>
      <xdr:colOff>1647825</xdr:colOff>
      <xdr:row>28</xdr:row>
      <xdr:rowOff>266700</xdr:rowOff>
    </xdr:to>
    <xdr:pic>
      <xdr:nvPicPr>
        <xdr:cNvPr id="93850" name="Рисунок 87858">
          <a:extLst>
            <a:ext uri="{FF2B5EF4-FFF2-40B4-BE49-F238E27FC236}">
              <a16:creationId xmlns:a16="http://schemas.microsoft.com/office/drawing/2014/main" xmlns="" id="{00000000-0008-0000-0100-00009A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6096000"/>
          <a:ext cx="1371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21</xdr:row>
      <xdr:rowOff>238125</xdr:rowOff>
    </xdr:from>
    <xdr:to>
      <xdr:col>3</xdr:col>
      <xdr:colOff>1514475</xdr:colOff>
      <xdr:row>24</xdr:row>
      <xdr:rowOff>247650</xdr:rowOff>
    </xdr:to>
    <xdr:pic>
      <xdr:nvPicPr>
        <xdr:cNvPr id="93851" name="Рисунок 47">
          <a:extLst>
            <a:ext uri="{FF2B5EF4-FFF2-40B4-BE49-F238E27FC236}">
              <a16:creationId xmlns:a16="http://schemas.microsoft.com/office/drawing/2014/main" xmlns="" id="{00000000-0008-0000-0100-00009B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5019675"/>
          <a:ext cx="1076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1219596</xdr:colOff>
      <xdr:row>16</xdr:row>
      <xdr:rowOff>130966</xdr:rowOff>
    </xdr:from>
    <xdr:ext cx="431183" cy="239485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/>
      </xdr:nvSpPr>
      <xdr:spPr>
        <a:xfrm rot="1373710">
          <a:off x="8577659" y="3167060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428359</xdr:colOff>
      <xdr:row>23</xdr:row>
      <xdr:rowOff>77805</xdr:rowOff>
    </xdr:from>
    <xdr:ext cx="412150" cy="24721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/>
      </xdr:nvSpPr>
      <xdr:spPr>
        <a:xfrm rot="1373710">
          <a:off x="7774992" y="5114149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1246248</xdr:colOff>
      <xdr:row>21</xdr:row>
      <xdr:rowOff>199262</xdr:rowOff>
    </xdr:from>
    <xdr:ext cx="404364" cy="239485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/>
      </xdr:nvSpPr>
      <xdr:spPr>
        <a:xfrm rot="1373710">
          <a:off x="8594786" y="4664106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1334680</xdr:colOff>
      <xdr:row>22</xdr:row>
      <xdr:rowOff>112716</xdr:rowOff>
    </xdr:from>
    <xdr:ext cx="429209" cy="22451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 txBox="1"/>
      </xdr:nvSpPr>
      <xdr:spPr>
        <a:xfrm rot="20157076">
          <a:off x="8692743" y="4855690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1316683</xdr:colOff>
      <xdr:row>25</xdr:row>
      <xdr:rowOff>194146</xdr:rowOff>
    </xdr:from>
    <xdr:ext cx="448600" cy="239485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 txBox="1"/>
      </xdr:nvSpPr>
      <xdr:spPr>
        <a:xfrm rot="1174971">
          <a:off x="8665221" y="5801990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285622</xdr:colOff>
      <xdr:row>27</xdr:row>
      <xdr:rowOff>33542</xdr:rowOff>
    </xdr:from>
    <xdr:ext cx="445778" cy="239485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/>
      </xdr:nvSpPr>
      <xdr:spPr>
        <a:xfrm rot="1174971">
          <a:off x="7628445" y="6212886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1284319</xdr:colOff>
      <xdr:row>26</xdr:row>
      <xdr:rowOff>266908</xdr:rowOff>
    </xdr:from>
    <xdr:ext cx="410242" cy="232001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 txBox="1"/>
      </xdr:nvSpPr>
      <xdr:spPr>
        <a:xfrm rot="20157076">
          <a:off x="8632857" y="6152882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999261</xdr:colOff>
      <xdr:row>29</xdr:row>
      <xdr:rowOff>83525</xdr:rowOff>
    </xdr:from>
    <xdr:ext cx="412363" cy="24721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/>
      </xdr:nvSpPr>
      <xdr:spPr>
        <a:xfrm rot="1373710">
          <a:off x="8353514" y="6841989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1405603</xdr:colOff>
      <xdr:row>29</xdr:row>
      <xdr:rowOff>264226</xdr:rowOff>
    </xdr:from>
    <xdr:ext cx="404583" cy="24721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 txBox="1"/>
      </xdr:nvSpPr>
      <xdr:spPr>
        <a:xfrm rot="1373710">
          <a:off x="8748426" y="7015070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1503674</xdr:colOff>
      <xdr:row>34</xdr:row>
      <xdr:rowOff>432716</xdr:rowOff>
    </xdr:from>
    <xdr:ext cx="358972" cy="25468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/>
      </xdr:nvSpPr>
      <xdr:spPr>
        <a:xfrm rot="20157076">
          <a:off x="8846497" y="8612310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507132</xdr:colOff>
      <xdr:row>33</xdr:row>
      <xdr:rowOff>278686</xdr:rowOff>
    </xdr:from>
    <xdr:ext cx="410454" cy="23948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/>
      </xdr:nvSpPr>
      <xdr:spPr>
        <a:xfrm rot="20157076">
          <a:off x="7853765" y="8172530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276391</xdr:colOff>
      <xdr:row>34</xdr:row>
      <xdr:rowOff>514884</xdr:rowOff>
    </xdr:from>
    <xdr:ext cx="419510" cy="24721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/>
      </xdr:nvSpPr>
      <xdr:spPr>
        <a:xfrm rot="1373710">
          <a:off x="7628739" y="8694478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593000</xdr:colOff>
      <xdr:row>35</xdr:row>
      <xdr:rowOff>82624</xdr:rowOff>
    </xdr:from>
    <xdr:ext cx="404363" cy="23948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 txBox="1"/>
      </xdr:nvSpPr>
      <xdr:spPr>
        <a:xfrm rot="1373710">
          <a:off x="7943443" y="8833718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927184</xdr:colOff>
      <xdr:row>34</xdr:row>
      <xdr:rowOff>41232</xdr:rowOff>
    </xdr:from>
    <xdr:ext cx="404444" cy="23948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 txBox="1"/>
      </xdr:nvSpPr>
      <xdr:spPr>
        <a:xfrm rot="1373710">
          <a:off x="8281437" y="8220826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1320416</xdr:colOff>
      <xdr:row>34</xdr:row>
      <xdr:rowOff>225315</xdr:rowOff>
    </xdr:from>
    <xdr:ext cx="412363" cy="23948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 txBox="1"/>
      </xdr:nvSpPr>
      <xdr:spPr>
        <a:xfrm rot="1373710">
          <a:off x="8659429" y="8387764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293257</xdr:colOff>
      <xdr:row>37</xdr:row>
      <xdr:rowOff>37793</xdr:rowOff>
    </xdr:from>
    <xdr:ext cx="448729" cy="232001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/>
      </xdr:nvSpPr>
      <xdr:spPr>
        <a:xfrm rot="1174971">
          <a:off x="7639890" y="9916647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769844</xdr:colOff>
      <xdr:row>36</xdr:row>
      <xdr:rowOff>40622</xdr:rowOff>
    </xdr:from>
    <xdr:ext cx="446727" cy="23948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/>
      </xdr:nvSpPr>
      <xdr:spPr>
        <a:xfrm rot="1437686">
          <a:off x="8112667" y="9363216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1222955</xdr:colOff>
      <xdr:row>36</xdr:row>
      <xdr:rowOff>230194</xdr:rowOff>
    </xdr:from>
    <xdr:ext cx="464248" cy="23948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/>
      </xdr:nvSpPr>
      <xdr:spPr>
        <a:xfrm rot="1437686">
          <a:off x="8581018" y="9552788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293599</xdr:colOff>
      <xdr:row>35</xdr:row>
      <xdr:rowOff>541128</xdr:rowOff>
    </xdr:from>
    <xdr:ext cx="441173" cy="257098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 txBox="1"/>
      </xdr:nvSpPr>
      <xdr:spPr>
        <a:xfrm rot="20101558">
          <a:off x="7640232" y="9292222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1334647</xdr:colOff>
      <xdr:row>37</xdr:row>
      <xdr:rowOff>38464</xdr:rowOff>
    </xdr:from>
    <xdr:ext cx="448932" cy="232001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 txBox="1"/>
      </xdr:nvSpPr>
      <xdr:spPr>
        <a:xfrm rot="20101558">
          <a:off x="8677470" y="9924938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435062</xdr:colOff>
      <xdr:row>38</xdr:row>
      <xdr:rowOff>75760</xdr:rowOff>
    </xdr:from>
    <xdr:ext cx="445399" cy="232001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 txBox="1"/>
      </xdr:nvSpPr>
      <xdr:spPr>
        <a:xfrm rot="20309544">
          <a:off x="7781695" y="10526114"/>
          <a:ext cx="445211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238125</xdr:colOff>
      <xdr:row>120</xdr:row>
      <xdr:rowOff>171450</xdr:rowOff>
    </xdr:from>
    <xdr:to>
      <xdr:col>3</xdr:col>
      <xdr:colOff>1714500</xdr:colOff>
      <xdr:row>122</xdr:row>
      <xdr:rowOff>180975</xdr:rowOff>
    </xdr:to>
    <xdr:pic>
      <xdr:nvPicPr>
        <xdr:cNvPr id="93873" name="Рисунок 23">
          <a:extLst>
            <a:ext uri="{FF2B5EF4-FFF2-40B4-BE49-F238E27FC236}">
              <a16:creationId xmlns:a16="http://schemas.microsoft.com/office/drawing/2014/main" xmlns="" id="{00000000-0008-0000-0100-0000B1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37985700"/>
          <a:ext cx="1476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38</xdr:row>
      <xdr:rowOff>190500</xdr:rowOff>
    </xdr:from>
    <xdr:to>
      <xdr:col>3</xdr:col>
      <xdr:colOff>1476375</xdr:colOff>
      <xdr:row>40</xdr:row>
      <xdr:rowOff>276225</xdr:rowOff>
    </xdr:to>
    <xdr:pic>
      <xdr:nvPicPr>
        <xdr:cNvPr id="93874" name="Рисунок 24">
          <a:extLst>
            <a:ext uri="{FF2B5EF4-FFF2-40B4-BE49-F238E27FC236}">
              <a16:creationId xmlns:a16="http://schemas.microsoft.com/office/drawing/2014/main" xmlns="" id="{00000000-0008-0000-0100-0000B2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10972800"/>
          <a:ext cx="1028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104</xdr:row>
      <xdr:rowOff>152400</xdr:rowOff>
    </xdr:from>
    <xdr:to>
      <xdr:col>3</xdr:col>
      <xdr:colOff>1714500</xdr:colOff>
      <xdr:row>108</xdr:row>
      <xdr:rowOff>190500</xdr:rowOff>
    </xdr:to>
    <xdr:pic>
      <xdr:nvPicPr>
        <xdr:cNvPr id="93875" name="Рисунок 87839">
          <a:extLst>
            <a:ext uri="{FF2B5EF4-FFF2-40B4-BE49-F238E27FC236}">
              <a16:creationId xmlns:a16="http://schemas.microsoft.com/office/drawing/2014/main" xmlns="" id="{00000000-0008-0000-0100-0000B3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33394650"/>
          <a:ext cx="1381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109</xdr:row>
      <xdr:rowOff>238125</xdr:rowOff>
    </xdr:from>
    <xdr:to>
      <xdr:col>3</xdr:col>
      <xdr:colOff>1647825</xdr:colOff>
      <xdr:row>113</xdr:row>
      <xdr:rowOff>123825</xdr:rowOff>
    </xdr:to>
    <xdr:pic>
      <xdr:nvPicPr>
        <xdr:cNvPr id="93876" name="Рисунок 87840">
          <a:extLst>
            <a:ext uri="{FF2B5EF4-FFF2-40B4-BE49-F238E27FC236}">
              <a16:creationId xmlns:a16="http://schemas.microsoft.com/office/drawing/2014/main" xmlns="" id="{00000000-0008-0000-0100-0000B4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34813875"/>
          <a:ext cx="14097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114</xdr:row>
      <xdr:rowOff>200025</xdr:rowOff>
    </xdr:from>
    <xdr:to>
      <xdr:col>3</xdr:col>
      <xdr:colOff>1800225</xdr:colOff>
      <xdr:row>118</xdr:row>
      <xdr:rowOff>180975</xdr:rowOff>
    </xdr:to>
    <xdr:pic>
      <xdr:nvPicPr>
        <xdr:cNvPr id="93877" name="Рисунок 87841">
          <a:extLst>
            <a:ext uri="{FF2B5EF4-FFF2-40B4-BE49-F238E27FC236}">
              <a16:creationId xmlns:a16="http://schemas.microsoft.com/office/drawing/2014/main" xmlns="" id="{00000000-0008-0000-0100-0000B5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36109275"/>
          <a:ext cx="17145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42</xdr:row>
      <xdr:rowOff>504825</xdr:rowOff>
    </xdr:from>
    <xdr:to>
      <xdr:col>3</xdr:col>
      <xdr:colOff>1590675</xdr:colOff>
      <xdr:row>44</xdr:row>
      <xdr:rowOff>485775</xdr:rowOff>
    </xdr:to>
    <xdr:pic>
      <xdr:nvPicPr>
        <xdr:cNvPr id="93878" name="Рисунок 87842">
          <a:extLst>
            <a:ext uri="{FF2B5EF4-FFF2-40B4-BE49-F238E27FC236}">
              <a16:creationId xmlns:a16="http://schemas.microsoft.com/office/drawing/2014/main" xmlns="" id="{00000000-0008-0000-0100-0000B6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3087350"/>
          <a:ext cx="1257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47</xdr:row>
      <xdr:rowOff>381000</xdr:rowOff>
    </xdr:from>
    <xdr:to>
      <xdr:col>3</xdr:col>
      <xdr:colOff>1771650</xdr:colOff>
      <xdr:row>49</xdr:row>
      <xdr:rowOff>400050</xdr:rowOff>
    </xdr:to>
    <xdr:pic>
      <xdr:nvPicPr>
        <xdr:cNvPr id="93879" name="Рисунок 87843">
          <a:extLst>
            <a:ext uri="{FF2B5EF4-FFF2-40B4-BE49-F238E27FC236}">
              <a16:creationId xmlns:a16="http://schemas.microsoft.com/office/drawing/2014/main" xmlns="" id="{00000000-0008-0000-0100-0000B7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15849600"/>
          <a:ext cx="16097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51</xdr:row>
      <xdr:rowOff>200025</xdr:rowOff>
    </xdr:from>
    <xdr:to>
      <xdr:col>3</xdr:col>
      <xdr:colOff>1609725</xdr:colOff>
      <xdr:row>55</xdr:row>
      <xdr:rowOff>190500</xdr:rowOff>
    </xdr:to>
    <xdr:pic>
      <xdr:nvPicPr>
        <xdr:cNvPr id="93880" name="Рисунок 87846">
          <a:extLst>
            <a:ext uri="{FF2B5EF4-FFF2-40B4-BE49-F238E27FC236}">
              <a16:creationId xmlns:a16="http://schemas.microsoft.com/office/drawing/2014/main" xmlns="" id="{00000000-0008-0000-0100-0000B8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18030825"/>
          <a:ext cx="12858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56</xdr:row>
      <xdr:rowOff>161925</xdr:rowOff>
    </xdr:from>
    <xdr:to>
      <xdr:col>3</xdr:col>
      <xdr:colOff>1752600</xdr:colOff>
      <xdr:row>60</xdr:row>
      <xdr:rowOff>152400</xdr:rowOff>
    </xdr:to>
    <xdr:pic>
      <xdr:nvPicPr>
        <xdr:cNvPr id="93881" name="Рисунок 87847">
          <a:extLst>
            <a:ext uri="{FF2B5EF4-FFF2-40B4-BE49-F238E27FC236}">
              <a16:creationId xmlns:a16="http://schemas.microsoft.com/office/drawing/2014/main" xmlns="" id="{00000000-0008-0000-0100-0000B9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9326225"/>
          <a:ext cx="15811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83</xdr:row>
      <xdr:rowOff>123825</xdr:rowOff>
    </xdr:from>
    <xdr:to>
      <xdr:col>3</xdr:col>
      <xdr:colOff>1638300</xdr:colOff>
      <xdr:row>87</xdr:row>
      <xdr:rowOff>161925</xdr:rowOff>
    </xdr:to>
    <xdr:pic>
      <xdr:nvPicPr>
        <xdr:cNvPr id="93882" name="Рисунок 87859">
          <a:extLst>
            <a:ext uri="{FF2B5EF4-FFF2-40B4-BE49-F238E27FC236}">
              <a16:creationId xmlns:a16="http://schemas.microsoft.com/office/drawing/2014/main" xmlns="" id="{00000000-0008-0000-0100-0000BA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28594050"/>
          <a:ext cx="13525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88</xdr:row>
      <xdr:rowOff>104775</xdr:rowOff>
    </xdr:from>
    <xdr:to>
      <xdr:col>3</xdr:col>
      <xdr:colOff>1743075</xdr:colOff>
      <xdr:row>92</xdr:row>
      <xdr:rowOff>171450</xdr:rowOff>
    </xdr:to>
    <xdr:pic>
      <xdr:nvPicPr>
        <xdr:cNvPr id="93883" name="Рисунок 87860">
          <a:extLst>
            <a:ext uri="{FF2B5EF4-FFF2-40B4-BE49-F238E27FC236}">
              <a16:creationId xmlns:a16="http://schemas.microsoft.com/office/drawing/2014/main" xmlns="" id="{00000000-0008-0000-0100-0000BB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29718000"/>
          <a:ext cx="15621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93</xdr:row>
      <xdr:rowOff>95250</xdr:rowOff>
    </xdr:from>
    <xdr:to>
      <xdr:col>3</xdr:col>
      <xdr:colOff>1714500</xdr:colOff>
      <xdr:row>97</xdr:row>
      <xdr:rowOff>161925</xdr:rowOff>
    </xdr:to>
    <xdr:pic>
      <xdr:nvPicPr>
        <xdr:cNvPr id="93884" name="Рисунок 87861">
          <a:extLst>
            <a:ext uri="{FF2B5EF4-FFF2-40B4-BE49-F238E27FC236}">
              <a16:creationId xmlns:a16="http://schemas.microsoft.com/office/drawing/2014/main" xmlns="" id="{00000000-0008-0000-0100-0000BC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30851475"/>
          <a:ext cx="14954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98</xdr:row>
      <xdr:rowOff>133350</xdr:rowOff>
    </xdr:from>
    <xdr:to>
      <xdr:col>3</xdr:col>
      <xdr:colOff>1743075</xdr:colOff>
      <xdr:row>102</xdr:row>
      <xdr:rowOff>142875</xdr:rowOff>
    </xdr:to>
    <xdr:pic>
      <xdr:nvPicPr>
        <xdr:cNvPr id="93885" name="Рисунок 87862">
          <a:extLst>
            <a:ext uri="{FF2B5EF4-FFF2-40B4-BE49-F238E27FC236}">
              <a16:creationId xmlns:a16="http://schemas.microsoft.com/office/drawing/2014/main" xmlns="" id="{00000000-0008-0000-0100-0000BD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32032575"/>
          <a:ext cx="15525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16</xdr:row>
      <xdr:rowOff>247650</xdr:rowOff>
    </xdr:from>
    <xdr:to>
      <xdr:col>3</xdr:col>
      <xdr:colOff>1590675</xdr:colOff>
      <xdr:row>20</xdr:row>
      <xdr:rowOff>190500</xdr:rowOff>
    </xdr:to>
    <xdr:pic>
      <xdr:nvPicPr>
        <xdr:cNvPr id="93886" name="Рисунок 87863">
          <a:extLst>
            <a:ext uri="{FF2B5EF4-FFF2-40B4-BE49-F238E27FC236}">
              <a16:creationId xmlns:a16="http://schemas.microsoft.com/office/drawing/2014/main" xmlns="" id="{00000000-0008-0000-0100-0000BE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3600450"/>
          <a:ext cx="12477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61</xdr:row>
      <xdr:rowOff>133350</xdr:rowOff>
    </xdr:from>
    <xdr:to>
      <xdr:col>3</xdr:col>
      <xdr:colOff>1600200</xdr:colOff>
      <xdr:row>65</xdr:row>
      <xdr:rowOff>219075</xdr:rowOff>
    </xdr:to>
    <xdr:pic>
      <xdr:nvPicPr>
        <xdr:cNvPr id="93887" name="Рисунок 87866">
          <a:extLst>
            <a:ext uri="{FF2B5EF4-FFF2-40B4-BE49-F238E27FC236}">
              <a16:creationId xmlns:a16="http://schemas.microsoft.com/office/drawing/2014/main" xmlns="" id="{00000000-0008-0000-0100-0000BF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20726400"/>
          <a:ext cx="12763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66</xdr:row>
      <xdr:rowOff>285750</xdr:rowOff>
    </xdr:from>
    <xdr:to>
      <xdr:col>3</xdr:col>
      <xdr:colOff>1552575</xdr:colOff>
      <xdr:row>70</xdr:row>
      <xdr:rowOff>219075</xdr:rowOff>
    </xdr:to>
    <xdr:pic>
      <xdr:nvPicPr>
        <xdr:cNvPr id="93888" name="Рисунок 87867">
          <a:extLst>
            <a:ext uri="{FF2B5EF4-FFF2-40B4-BE49-F238E27FC236}">
              <a16:creationId xmlns:a16="http://schemas.microsoft.com/office/drawing/2014/main" xmlns="" id="{00000000-0008-0000-0100-0000C0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22793325"/>
          <a:ext cx="11811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72</xdr:row>
      <xdr:rowOff>28575</xdr:rowOff>
    </xdr:from>
    <xdr:to>
      <xdr:col>3</xdr:col>
      <xdr:colOff>1628775</xdr:colOff>
      <xdr:row>75</xdr:row>
      <xdr:rowOff>238125</xdr:rowOff>
    </xdr:to>
    <xdr:pic>
      <xdr:nvPicPr>
        <xdr:cNvPr id="93889" name="Рисунок 87868">
          <a:extLst>
            <a:ext uri="{FF2B5EF4-FFF2-40B4-BE49-F238E27FC236}">
              <a16:creationId xmlns:a16="http://schemas.microsoft.com/office/drawing/2014/main" xmlns="" id="{00000000-0008-0000-0100-0000C1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24774525"/>
          <a:ext cx="13335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77</xdr:row>
      <xdr:rowOff>133350</xdr:rowOff>
    </xdr:from>
    <xdr:to>
      <xdr:col>3</xdr:col>
      <xdr:colOff>1638300</xdr:colOff>
      <xdr:row>79</xdr:row>
      <xdr:rowOff>295275</xdr:rowOff>
    </xdr:to>
    <xdr:pic>
      <xdr:nvPicPr>
        <xdr:cNvPr id="93890" name="Рисунок 87869">
          <a:extLst>
            <a:ext uri="{FF2B5EF4-FFF2-40B4-BE49-F238E27FC236}">
              <a16:creationId xmlns:a16="http://schemas.microsoft.com/office/drawing/2014/main" xmlns="" id="{00000000-0008-0000-0100-0000C2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26555700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0</xdr:row>
      <xdr:rowOff>104775</xdr:rowOff>
    </xdr:from>
    <xdr:to>
      <xdr:col>1</xdr:col>
      <xdr:colOff>1352550</xdr:colOff>
      <xdr:row>7</xdr:row>
      <xdr:rowOff>104775</xdr:rowOff>
    </xdr:to>
    <xdr:pic>
      <xdr:nvPicPr>
        <xdr:cNvPr id="49" name="Рисунок 48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4775"/>
          <a:ext cx="3238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25"/>
  <sheetViews>
    <sheetView tabSelected="1" zoomScaleNormal="100" zoomScaleSheetLayoutView="70" zoomScalePageLayoutView="85" workbookViewId="0">
      <selection activeCell="A9" sqref="A9:E9"/>
    </sheetView>
  </sheetViews>
  <sheetFormatPr defaultColWidth="11.5703125" defaultRowHeight="15" x14ac:dyDescent="0.2"/>
  <cols>
    <col min="1" max="1" width="29" style="187" customWidth="1"/>
    <col min="2" max="2" width="57.42578125" style="188" customWidth="1"/>
    <col min="3" max="3" width="24.5703125" style="187" customWidth="1"/>
    <col min="4" max="4" width="28" style="189" customWidth="1"/>
    <col min="5" max="5" width="17.140625" style="246" customWidth="1"/>
    <col min="6" max="6" width="14.85546875" style="189" bestFit="1" customWidth="1"/>
    <col min="7" max="16384" width="11.5703125" style="189"/>
  </cols>
  <sheetData>
    <row r="1" spans="1:6" x14ac:dyDescent="0.2">
      <c r="A1" s="252"/>
      <c r="B1" s="253"/>
      <c r="C1" s="293" t="s">
        <v>999</v>
      </c>
      <c r="D1"/>
      <c r="E1"/>
      <c r="F1"/>
    </row>
    <row r="2" spans="1:6" x14ac:dyDescent="0.2">
      <c r="A2" s="252"/>
      <c r="B2" s="253"/>
      <c r="C2" s="293" t="s">
        <v>1000</v>
      </c>
      <c r="D2"/>
      <c r="E2"/>
      <c r="F2"/>
    </row>
    <row r="3" spans="1:6" x14ac:dyDescent="0.2">
      <c r="A3" s="252"/>
      <c r="B3" s="253"/>
      <c r="C3" s="293" t="s">
        <v>1001</v>
      </c>
      <c r="D3"/>
      <c r="E3"/>
      <c r="F3"/>
    </row>
    <row r="4" spans="1:6" x14ac:dyDescent="0.2">
      <c r="A4" s="254"/>
      <c r="B4" s="254"/>
      <c r="C4" s="294" t="s">
        <v>1002</v>
      </c>
      <c r="D4"/>
      <c r="E4"/>
      <c r="F4"/>
    </row>
    <row r="5" spans="1:6" x14ac:dyDescent="0.2">
      <c r="A5" s="254"/>
      <c r="B5" s="254"/>
      <c r="C5" s="295" t="s">
        <v>1003</v>
      </c>
      <c r="D5"/>
      <c r="E5"/>
      <c r="F5"/>
    </row>
    <row r="6" spans="1:6" x14ac:dyDescent="0.2">
      <c r="A6" s="255"/>
      <c r="B6" s="255"/>
      <c r="C6" s="255"/>
      <c r="D6" s="255"/>
      <c r="E6" s="255"/>
    </row>
    <row r="7" spans="1:6" x14ac:dyDescent="0.2">
      <c r="A7" s="253"/>
      <c r="B7" s="253"/>
      <c r="C7" s="256"/>
      <c r="D7" s="254"/>
      <c r="E7" s="257" t="s">
        <v>998</v>
      </c>
    </row>
    <row r="8" spans="1:6" x14ac:dyDescent="0.2">
      <c r="E8" s="245"/>
    </row>
    <row r="9" spans="1:6" ht="19.5" thickBot="1" x14ac:dyDescent="0.35">
      <c r="A9" s="289" t="s">
        <v>540</v>
      </c>
      <c r="B9" s="289"/>
      <c r="C9" s="289"/>
      <c r="D9" s="289"/>
      <c r="E9" s="289"/>
      <c r="F9" s="190"/>
    </row>
    <row r="10" spans="1:6" ht="15.75" thickBot="1" x14ac:dyDescent="0.25">
      <c r="A10" s="286" t="s">
        <v>997</v>
      </c>
      <c r="B10" s="287"/>
      <c r="C10" s="287"/>
      <c r="D10" s="287"/>
      <c r="E10" s="288"/>
    </row>
    <row r="11" spans="1:6" x14ac:dyDescent="0.2">
      <c r="A11" s="258" t="s">
        <v>992</v>
      </c>
      <c r="B11" s="259"/>
      <c r="C11" s="260"/>
      <c r="D11" s="261"/>
      <c r="E11" s="262"/>
    </row>
    <row r="12" spans="1:6" x14ac:dyDescent="0.2">
      <c r="A12" s="263" t="s">
        <v>990</v>
      </c>
      <c r="B12" s="264"/>
      <c r="C12" s="265"/>
      <c r="D12" s="266"/>
      <c r="E12" s="267"/>
    </row>
    <row r="13" spans="1:6" x14ac:dyDescent="0.2">
      <c r="A13" s="268" t="s">
        <v>994</v>
      </c>
      <c r="B13" s="264"/>
      <c r="C13" s="265"/>
      <c r="D13" s="266"/>
      <c r="E13" s="267"/>
    </row>
    <row r="14" spans="1:6" x14ac:dyDescent="0.2">
      <c r="A14" s="268" t="s">
        <v>993</v>
      </c>
      <c r="B14" s="264"/>
      <c r="C14" s="265"/>
      <c r="D14" s="266"/>
      <c r="E14" s="267"/>
    </row>
    <row r="15" spans="1:6" ht="33.75" customHeight="1" thickBot="1" x14ac:dyDescent="0.25">
      <c r="A15" s="283" t="s">
        <v>344</v>
      </c>
      <c r="B15" s="284"/>
      <c r="C15" s="284"/>
      <c r="D15" s="284"/>
      <c r="E15" s="285"/>
    </row>
    <row r="16" spans="1:6" ht="15.75" thickBot="1" x14ac:dyDescent="0.25">
      <c r="A16" s="192" t="s">
        <v>0</v>
      </c>
      <c r="B16" s="193" t="s">
        <v>1</v>
      </c>
      <c r="C16" s="194" t="s">
        <v>995</v>
      </c>
      <c r="D16" s="194" t="s">
        <v>3</v>
      </c>
      <c r="E16" s="243" t="s">
        <v>996</v>
      </c>
    </row>
    <row r="17" spans="1:5" ht="22.5" customHeight="1" x14ac:dyDescent="0.2">
      <c r="A17" s="195" t="s">
        <v>463</v>
      </c>
      <c r="B17" s="196" t="s">
        <v>299</v>
      </c>
      <c r="C17" s="197" t="s">
        <v>9</v>
      </c>
      <c r="D17" s="269"/>
      <c r="E17" s="247">
        <f>Таблица!E5</f>
        <v>15476.5</v>
      </c>
    </row>
    <row r="18" spans="1:5" ht="22.5" customHeight="1" x14ac:dyDescent="0.2">
      <c r="A18" s="198" t="s">
        <v>464</v>
      </c>
      <c r="B18" s="199" t="s">
        <v>299</v>
      </c>
      <c r="C18" s="200" t="s">
        <v>10</v>
      </c>
      <c r="D18" s="270"/>
      <c r="E18" s="248">
        <f>Таблица!E6</f>
        <v>16160.300000000001</v>
      </c>
    </row>
    <row r="19" spans="1:5" ht="22.5" customHeight="1" x14ac:dyDescent="0.2">
      <c r="A19" s="198" t="s">
        <v>465</v>
      </c>
      <c r="B19" s="199" t="s">
        <v>299</v>
      </c>
      <c r="C19" s="200" t="s">
        <v>11</v>
      </c>
      <c r="D19" s="270"/>
      <c r="E19" s="248">
        <f>Таблица!E7</f>
        <v>16703.7</v>
      </c>
    </row>
    <row r="20" spans="1:5" ht="22.5" customHeight="1" x14ac:dyDescent="0.2">
      <c r="A20" s="198" t="s">
        <v>466</v>
      </c>
      <c r="B20" s="199" t="s">
        <v>299</v>
      </c>
      <c r="C20" s="200" t="s">
        <v>12</v>
      </c>
      <c r="D20" s="270"/>
      <c r="E20" s="248">
        <f>Таблица!E8</f>
        <v>16845.400000000001</v>
      </c>
    </row>
    <row r="21" spans="1:5" ht="22.5" customHeight="1" thickBot="1" x14ac:dyDescent="0.25">
      <c r="A21" s="201" t="s">
        <v>467</v>
      </c>
      <c r="B21" s="202" t="s">
        <v>299</v>
      </c>
      <c r="C21" s="203" t="s">
        <v>13</v>
      </c>
      <c r="D21" s="271"/>
      <c r="E21" s="249">
        <f>Таблица!E9</f>
        <v>17535.7</v>
      </c>
    </row>
    <row r="22" spans="1:5" ht="22.5" customHeight="1" x14ac:dyDescent="0.2">
      <c r="A22" s="195" t="s">
        <v>732</v>
      </c>
      <c r="B22" s="196" t="s">
        <v>300</v>
      </c>
      <c r="C22" s="197" t="s">
        <v>15</v>
      </c>
      <c r="D22" s="290" t="s">
        <v>18</v>
      </c>
      <c r="E22" s="247">
        <f>Таблица!E10</f>
        <v>17824.3</v>
      </c>
    </row>
    <row r="23" spans="1:5" ht="22.5" customHeight="1" x14ac:dyDescent="0.2">
      <c r="A23" s="198" t="s">
        <v>734</v>
      </c>
      <c r="B23" s="199" t="s">
        <v>301</v>
      </c>
      <c r="C23" s="200" t="s">
        <v>15</v>
      </c>
      <c r="D23" s="291"/>
      <c r="E23" s="248">
        <f>Таблица!E11</f>
        <v>17824.3</v>
      </c>
    </row>
    <row r="24" spans="1:5" ht="22.5" customHeight="1" x14ac:dyDescent="0.2">
      <c r="A24" s="198" t="s">
        <v>736</v>
      </c>
      <c r="B24" s="199" t="s">
        <v>300</v>
      </c>
      <c r="C24" s="200" t="s">
        <v>14</v>
      </c>
      <c r="D24" s="291"/>
      <c r="E24" s="248">
        <f>Таблица!E12</f>
        <v>17304.3</v>
      </c>
    </row>
    <row r="25" spans="1:5" ht="22.5" customHeight="1" thickBot="1" x14ac:dyDescent="0.25">
      <c r="A25" s="201" t="s">
        <v>738</v>
      </c>
      <c r="B25" s="202" t="s">
        <v>301</v>
      </c>
      <c r="C25" s="203" t="s">
        <v>14</v>
      </c>
      <c r="D25" s="292"/>
      <c r="E25" s="249">
        <f>Таблица!E13</f>
        <v>17304.3</v>
      </c>
    </row>
    <row r="26" spans="1:5" ht="22.5" customHeight="1" x14ac:dyDescent="0.2">
      <c r="A26" s="204" t="s">
        <v>740</v>
      </c>
      <c r="B26" s="196" t="s">
        <v>300</v>
      </c>
      <c r="C26" s="205" t="s">
        <v>17</v>
      </c>
      <c r="D26" s="290" t="s">
        <v>18</v>
      </c>
      <c r="E26" s="247">
        <f>Таблица!E14</f>
        <v>24805.43</v>
      </c>
    </row>
    <row r="27" spans="1:5" ht="22.5" customHeight="1" x14ac:dyDescent="0.2">
      <c r="A27" s="206" t="s">
        <v>742</v>
      </c>
      <c r="B27" s="199" t="s">
        <v>301</v>
      </c>
      <c r="C27" s="207" t="s">
        <v>17</v>
      </c>
      <c r="D27" s="291"/>
      <c r="E27" s="248">
        <f>Таблица!E15</f>
        <v>24805.43</v>
      </c>
    </row>
    <row r="28" spans="1:5" ht="22.5" customHeight="1" x14ac:dyDescent="0.2">
      <c r="A28" s="208" t="s">
        <v>726</v>
      </c>
      <c r="B28" s="199" t="s">
        <v>300</v>
      </c>
      <c r="C28" s="207" t="s">
        <v>16</v>
      </c>
      <c r="D28" s="291"/>
      <c r="E28" s="248">
        <f>Таблица!E16</f>
        <v>25707.629999999997</v>
      </c>
    </row>
    <row r="29" spans="1:5" ht="22.5" customHeight="1" thickBot="1" x14ac:dyDescent="0.25">
      <c r="A29" s="209" t="s">
        <v>724</v>
      </c>
      <c r="B29" s="202" t="s">
        <v>301</v>
      </c>
      <c r="C29" s="210" t="s">
        <v>16</v>
      </c>
      <c r="D29" s="292"/>
      <c r="E29" s="249">
        <f>Таблица!E17</f>
        <v>25707.629999999997</v>
      </c>
    </row>
    <row r="30" spans="1:5" ht="22.5" customHeight="1" x14ac:dyDescent="0.2">
      <c r="A30" s="204" t="s">
        <v>468</v>
      </c>
      <c r="B30" s="196" t="s">
        <v>302</v>
      </c>
      <c r="C30" s="205" t="s">
        <v>20</v>
      </c>
      <c r="D30" s="272"/>
      <c r="E30" s="247">
        <f>Таблица!E18</f>
        <v>27123.200000000001</v>
      </c>
    </row>
    <row r="31" spans="1:5" ht="22.5" customHeight="1" x14ac:dyDescent="0.2">
      <c r="A31" s="206" t="s">
        <v>469</v>
      </c>
      <c r="B31" s="199" t="s">
        <v>302</v>
      </c>
      <c r="C31" s="211" t="s">
        <v>21</v>
      </c>
      <c r="D31" s="273"/>
      <c r="E31" s="248">
        <f>Таблица!E19</f>
        <v>28490.799999999999</v>
      </c>
    </row>
    <row r="32" spans="1:5" ht="22.5" customHeight="1" x14ac:dyDescent="0.2">
      <c r="A32" s="206" t="s">
        <v>470</v>
      </c>
      <c r="B32" s="199" t="s">
        <v>302</v>
      </c>
      <c r="C32" s="211" t="s">
        <v>22</v>
      </c>
      <c r="D32" s="273"/>
      <c r="E32" s="248">
        <f>Таблица!E20</f>
        <v>29577.600000000002</v>
      </c>
    </row>
    <row r="33" spans="1:5" ht="22.5" customHeight="1" x14ac:dyDescent="0.2">
      <c r="A33" s="206" t="s">
        <v>471</v>
      </c>
      <c r="B33" s="199" t="s">
        <v>302</v>
      </c>
      <c r="C33" s="211" t="s">
        <v>23</v>
      </c>
      <c r="D33" s="273"/>
      <c r="E33" s="248">
        <f>Таблица!E21</f>
        <v>29861</v>
      </c>
    </row>
    <row r="34" spans="1:5" ht="22.5" customHeight="1" thickBot="1" x14ac:dyDescent="0.25">
      <c r="A34" s="209" t="s">
        <v>472</v>
      </c>
      <c r="B34" s="202" t="s">
        <v>302</v>
      </c>
      <c r="C34" s="212" t="s">
        <v>24</v>
      </c>
      <c r="D34" s="282"/>
      <c r="E34" s="249">
        <f>Таблица!E22</f>
        <v>31241.600000000002</v>
      </c>
    </row>
    <row r="35" spans="1:5" ht="45" customHeight="1" x14ac:dyDescent="0.2">
      <c r="A35" s="213" t="s">
        <v>473</v>
      </c>
      <c r="B35" s="196" t="s">
        <v>303</v>
      </c>
      <c r="C35" s="197" t="s">
        <v>141</v>
      </c>
      <c r="D35" s="272"/>
      <c r="E35" s="247">
        <f>Таблица!E23</f>
        <v>31818.799999999999</v>
      </c>
    </row>
    <row r="36" spans="1:5" ht="45" customHeight="1" x14ac:dyDescent="0.2">
      <c r="A36" s="208" t="s">
        <v>474</v>
      </c>
      <c r="B36" s="199" t="s">
        <v>303</v>
      </c>
      <c r="C36" s="200" t="s">
        <v>142</v>
      </c>
      <c r="D36" s="273"/>
      <c r="E36" s="248">
        <f>Таблица!E24</f>
        <v>30778.799999999999</v>
      </c>
    </row>
    <row r="37" spans="1:5" ht="45" customHeight="1" x14ac:dyDescent="0.2">
      <c r="A37" s="208" t="s">
        <v>475</v>
      </c>
      <c r="B37" s="199" t="s">
        <v>303</v>
      </c>
      <c r="C37" s="207" t="s">
        <v>143</v>
      </c>
      <c r="D37" s="273"/>
      <c r="E37" s="248">
        <f>Таблица!E25</f>
        <v>43416.1</v>
      </c>
    </row>
    <row r="38" spans="1:5" ht="45" customHeight="1" thickBot="1" x14ac:dyDescent="0.25">
      <c r="A38" s="214" t="s">
        <v>476</v>
      </c>
      <c r="B38" s="202" t="s">
        <v>303</v>
      </c>
      <c r="C38" s="210" t="s">
        <v>144</v>
      </c>
      <c r="D38" s="282"/>
      <c r="E38" s="249">
        <f>Таблица!E26</f>
        <v>45220.5</v>
      </c>
    </row>
    <row r="39" spans="1:5" ht="30" x14ac:dyDescent="0.2">
      <c r="A39" s="213" t="s">
        <v>477</v>
      </c>
      <c r="B39" s="196" t="s">
        <v>335</v>
      </c>
      <c r="C39" s="215" t="s">
        <v>26</v>
      </c>
      <c r="D39" s="272"/>
      <c r="E39" s="247">
        <f>Таблица!E27</f>
        <v>7798.7</v>
      </c>
    </row>
    <row r="40" spans="1:5" ht="30" x14ac:dyDescent="0.2">
      <c r="A40" s="208" t="s">
        <v>478</v>
      </c>
      <c r="B40" s="199" t="s">
        <v>335</v>
      </c>
      <c r="C40" s="211" t="s">
        <v>27</v>
      </c>
      <c r="D40" s="273"/>
      <c r="E40" s="248">
        <f>Таблица!E28</f>
        <v>8574.8000000000011</v>
      </c>
    </row>
    <row r="41" spans="1:5" ht="30.75" thickBot="1" x14ac:dyDescent="0.25">
      <c r="A41" s="214" t="s">
        <v>479</v>
      </c>
      <c r="B41" s="202" t="s">
        <v>335</v>
      </c>
      <c r="C41" s="212" t="s">
        <v>28</v>
      </c>
      <c r="D41" s="282"/>
      <c r="E41" s="249">
        <f>Таблица!E29</f>
        <v>9343.1</v>
      </c>
    </row>
    <row r="42" spans="1:5" ht="45" x14ac:dyDescent="0.2">
      <c r="A42" s="204" t="s">
        <v>480</v>
      </c>
      <c r="B42" s="196" t="s">
        <v>342</v>
      </c>
      <c r="C42" s="197" t="s">
        <v>9</v>
      </c>
      <c r="D42" s="272"/>
      <c r="E42" s="247">
        <f>Таблица!E30</f>
        <v>11892.4</v>
      </c>
    </row>
    <row r="43" spans="1:5" ht="45" x14ac:dyDescent="0.2">
      <c r="A43" s="206" t="s">
        <v>481</v>
      </c>
      <c r="B43" s="199" t="s">
        <v>342</v>
      </c>
      <c r="C43" s="200" t="s">
        <v>10</v>
      </c>
      <c r="D43" s="273"/>
      <c r="E43" s="248">
        <f>Таблица!E31</f>
        <v>12576.2</v>
      </c>
    </row>
    <row r="44" spans="1:5" ht="45" x14ac:dyDescent="0.2">
      <c r="A44" s="206" t="s">
        <v>482</v>
      </c>
      <c r="B44" s="199" t="s">
        <v>342</v>
      </c>
      <c r="C44" s="200" t="s">
        <v>11</v>
      </c>
      <c r="D44" s="273"/>
      <c r="E44" s="248">
        <f>Таблица!E32</f>
        <v>13119.6</v>
      </c>
    </row>
    <row r="45" spans="1:5" ht="45" x14ac:dyDescent="0.2">
      <c r="A45" s="206" t="s">
        <v>483</v>
      </c>
      <c r="B45" s="199" t="s">
        <v>341</v>
      </c>
      <c r="C45" s="200" t="s">
        <v>12</v>
      </c>
      <c r="D45" s="273"/>
      <c r="E45" s="248">
        <f>Таблица!E33</f>
        <v>13261.300000000001</v>
      </c>
    </row>
    <row r="46" spans="1:5" ht="45.75" thickBot="1" x14ac:dyDescent="0.25">
      <c r="A46" s="216" t="s">
        <v>484</v>
      </c>
      <c r="B46" s="217" t="s">
        <v>342</v>
      </c>
      <c r="C46" s="218" t="s">
        <v>13</v>
      </c>
      <c r="D46" s="274"/>
      <c r="E46" s="250">
        <f>Таблица!E34</f>
        <v>13951.6</v>
      </c>
    </row>
    <row r="47" spans="1:5" ht="45" x14ac:dyDescent="0.2">
      <c r="A47" s="204" t="s">
        <v>485</v>
      </c>
      <c r="B47" s="196" t="s">
        <v>336</v>
      </c>
      <c r="C47" s="205" t="s">
        <v>20</v>
      </c>
      <c r="D47" s="272"/>
      <c r="E47" s="247">
        <f>Таблица!E35</f>
        <v>21680.100000000002</v>
      </c>
    </row>
    <row r="48" spans="1:5" ht="45" x14ac:dyDescent="0.2">
      <c r="A48" s="206" t="s">
        <v>486</v>
      </c>
      <c r="B48" s="199" t="s">
        <v>337</v>
      </c>
      <c r="C48" s="211" t="s">
        <v>21</v>
      </c>
      <c r="D48" s="273"/>
      <c r="E48" s="248">
        <f>Таблица!E36</f>
        <v>23047.7</v>
      </c>
    </row>
    <row r="49" spans="1:5" ht="45" x14ac:dyDescent="0.2">
      <c r="A49" s="206" t="s">
        <v>487</v>
      </c>
      <c r="B49" s="199" t="s">
        <v>337</v>
      </c>
      <c r="C49" s="211" t="s">
        <v>22</v>
      </c>
      <c r="D49" s="273"/>
      <c r="E49" s="248">
        <f>Таблица!E37</f>
        <v>24134.5</v>
      </c>
    </row>
    <row r="50" spans="1:5" ht="45" x14ac:dyDescent="0.2">
      <c r="A50" s="206" t="s">
        <v>488</v>
      </c>
      <c r="B50" s="199" t="s">
        <v>337</v>
      </c>
      <c r="C50" s="211" t="s">
        <v>23</v>
      </c>
      <c r="D50" s="273"/>
      <c r="E50" s="248">
        <f>Таблица!E38</f>
        <v>24417.9</v>
      </c>
    </row>
    <row r="51" spans="1:5" ht="45.75" thickBot="1" x14ac:dyDescent="0.25">
      <c r="A51" s="216" t="s">
        <v>489</v>
      </c>
      <c r="B51" s="217" t="s">
        <v>337</v>
      </c>
      <c r="C51" s="219" t="s">
        <v>24</v>
      </c>
      <c r="D51" s="274"/>
      <c r="E51" s="250">
        <f>Таблица!E39</f>
        <v>25798.5</v>
      </c>
    </row>
    <row r="52" spans="1:5" ht="23.25" customHeight="1" x14ac:dyDescent="0.2">
      <c r="A52" s="213" t="s">
        <v>490</v>
      </c>
      <c r="B52" s="220" t="s">
        <v>304</v>
      </c>
      <c r="C52" s="215" t="s">
        <v>39</v>
      </c>
      <c r="D52" s="272"/>
      <c r="E52" s="247">
        <f>Таблица!E47</f>
        <v>24302.2</v>
      </c>
    </row>
    <row r="53" spans="1:5" ht="23.25" customHeight="1" x14ac:dyDescent="0.2">
      <c r="A53" s="208" t="s">
        <v>491</v>
      </c>
      <c r="B53" s="221" t="s">
        <v>304</v>
      </c>
      <c r="C53" s="211" t="s">
        <v>40</v>
      </c>
      <c r="D53" s="273"/>
      <c r="E53" s="248">
        <f>Таблица!E48</f>
        <v>24986</v>
      </c>
    </row>
    <row r="54" spans="1:5" ht="23.25" customHeight="1" x14ac:dyDescent="0.2">
      <c r="A54" s="208" t="s">
        <v>492</v>
      </c>
      <c r="B54" s="221" t="s">
        <v>304</v>
      </c>
      <c r="C54" s="211" t="s">
        <v>41</v>
      </c>
      <c r="D54" s="273"/>
      <c r="E54" s="248">
        <f>Таблица!E49</f>
        <v>25529.4</v>
      </c>
    </row>
    <row r="55" spans="1:5" ht="23.25" customHeight="1" x14ac:dyDescent="0.2">
      <c r="A55" s="208" t="s">
        <v>493</v>
      </c>
      <c r="B55" s="221" t="s">
        <v>304</v>
      </c>
      <c r="C55" s="211" t="s">
        <v>42</v>
      </c>
      <c r="D55" s="273"/>
      <c r="E55" s="248">
        <f>Таблица!E50</f>
        <v>25671.100000000002</v>
      </c>
    </row>
    <row r="56" spans="1:5" ht="23.25" customHeight="1" thickBot="1" x14ac:dyDescent="0.25">
      <c r="A56" s="214" t="s">
        <v>494</v>
      </c>
      <c r="B56" s="222" t="s">
        <v>304</v>
      </c>
      <c r="C56" s="212" t="s">
        <v>43</v>
      </c>
      <c r="D56" s="282"/>
      <c r="E56" s="249">
        <f>Таблица!E51</f>
        <v>26361.4</v>
      </c>
    </row>
    <row r="57" spans="1:5" ht="22.5" customHeight="1" x14ac:dyDescent="0.2">
      <c r="A57" s="213" t="s">
        <v>495</v>
      </c>
      <c r="B57" s="220" t="s">
        <v>304</v>
      </c>
      <c r="C57" s="215" t="s">
        <v>44</v>
      </c>
      <c r="D57" s="272"/>
      <c r="E57" s="247">
        <f>Таблица!E52</f>
        <v>46124</v>
      </c>
    </row>
    <row r="58" spans="1:5" ht="22.5" customHeight="1" x14ac:dyDescent="0.2">
      <c r="A58" s="208" t="s">
        <v>496</v>
      </c>
      <c r="B58" s="221" t="s">
        <v>304</v>
      </c>
      <c r="C58" s="211" t="s">
        <v>45</v>
      </c>
      <c r="D58" s="273"/>
      <c r="E58" s="248">
        <f>Таблица!E53</f>
        <v>47491.6</v>
      </c>
    </row>
    <row r="59" spans="1:5" ht="22.5" customHeight="1" x14ac:dyDescent="0.2">
      <c r="A59" s="208" t="s">
        <v>497</v>
      </c>
      <c r="B59" s="221" t="s">
        <v>304</v>
      </c>
      <c r="C59" s="211" t="s">
        <v>46</v>
      </c>
      <c r="D59" s="273"/>
      <c r="E59" s="248">
        <f>Таблица!E54</f>
        <v>48578.400000000001</v>
      </c>
    </row>
    <row r="60" spans="1:5" ht="22.5" customHeight="1" x14ac:dyDescent="0.2">
      <c r="A60" s="208" t="s">
        <v>498</v>
      </c>
      <c r="B60" s="221" t="s">
        <v>304</v>
      </c>
      <c r="C60" s="211" t="s">
        <v>47</v>
      </c>
      <c r="D60" s="273"/>
      <c r="E60" s="248">
        <f>Таблица!E55</f>
        <v>48861.8</v>
      </c>
    </row>
    <row r="61" spans="1:5" ht="22.5" customHeight="1" thickBot="1" x14ac:dyDescent="0.25">
      <c r="A61" s="214" t="s">
        <v>499</v>
      </c>
      <c r="B61" s="222" t="s">
        <v>304</v>
      </c>
      <c r="C61" s="212" t="s">
        <v>48</v>
      </c>
      <c r="D61" s="282"/>
      <c r="E61" s="249">
        <f>Таблица!E56</f>
        <v>50242.400000000001</v>
      </c>
    </row>
    <row r="62" spans="1:5" ht="22.5" customHeight="1" x14ac:dyDescent="0.2">
      <c r="A62" s="213" t="s">
        <v>811</v>
      </c>
      <c r="B62" s="220" t="s">
        <v>305</v>
      </c>
      <c r="C62" s="215" t="s">
        <v>50</v>
      </c>
      <c r="D62" s="272"/>
      <c r="E62" s="247">
        <f>Таблица!E57</f>
        <v>43683.9</v>
      </c>
    </row>
    <row r="63" spans="1:5" ht="22.5" customHeight="1" x14ac:dyDescent="0.2">
      <c r="A63" s="208" t="s">
        <v>813</v>
      </c>
      <c r="B63" s="221" t="s">
        <v>305</v>
      </c>
      <c r="C63" s="211" t="s">
        <v>51</v>
      </c>
      <c r="D63" s="273"/>
      <c r="E63" s="248">
        <f>Таблица!E58</f>
        <v>45051.5</v>
      </c>
    </row>
    <row r="64" spans="1:5" ht="22.5" customHeight="1" x14ac:dyDescent="0.2">
      <c r="A64" s="208" t="s">
        <v>849</v>
      </c>
      <c r="B64" s="221" t="s">
        <v>305</v>
      </c>
      <c r="C64" s="211" t="s">
        <v>52</v>
      </c>
      <c r="D64" s="273"/>
      <c r="E64" s="248">
        <f>Таблица!E59</f>
        <v>46138.3</v>
      </c>
    </row>
    <row r="65" spans="1:5" ht="22.5" customHeight="1" x14ac:dyDescent="0.2">
      <c r="A65" s="208" t="s">
        <v>847</v>
      </c>
      <c r="B65" s="221" t="s">
        <v>343</v>
      </c>
      <c r="C65" s="211" t="s">
        <v>53</v>
      </c>
      <c r="D65" s="273"/>
      <c r="E65" s="248">
        <f>Таблица!E60</f>
        <v>46421.700000000004</v>
      </c>
    </row>
    <row r="66" spans="1:5" ht="22.5" customHeight="1" thickBot="1" x14ac:dyDescent="0.25">
      <c r="A66" s="214" t="s">
        <v>815</v>
      </c>
      <c r="B66" s="222" t="s">
        <v>305</v>
      </c>
      <c r="C66" s="212" t="s">
        <v>54</v>
      </c>
      <c r="D66" s="282"/>
      <c r="E66" s="249">
        <f>Таблица!E61</f>
        <v>47802.3</v>
      </c>
    </row>
    <row r="67" spans="1:5" ht="22.5" customHeight="1" x14ac:dyDescent="0.2">
      <c r="A67" s="213" t="s">
        <v>817</v>
      </c>
      <c r="B67" s="220" t="s">
        <v>305</v>
      </c>
      <c r="C67" s="215" t="s">
        <v>55</v>
      </c>
      <c r="D67" s="272"/>
      <c r="E67" s="247">
        <f>Таблица!E62</f>
        <v>48006.400000000001</v>
      </c>
    </row>
    <row r="68" spans="1:5" ht="22.5" customHeight="1" x14ac:dyDescent="0.2">
      <c r="A68" s="208" t="s">
        <v>819</v>
      </c>
      <c r="B68" s="221" t="s">
        <v>305</v>
      </c>
      <c r="C68" s="211" t="s">
        <v>56</v>
      </c>
      <c r="D68" s="273"/>
      <c r="E68" s="248">
        <f>Таблица!E63</f>
        <v>49374</v>
      </c>
    </row>
    <row r="69" spans="1:5" ht="22.5" customHeight="1" x14ac:dyDescent="0.2">
      <c r="A69" s="208" t="s">
        <v>821</v>
      </c>
      <c r="B69" s="221" t="s">
        <v>306</v>
      </c>
      <c r="C69" s="211" t="s">
        <v>57</v>
      </c>
      <c r="D69" s="273"/>
      <c r="E69" s="248">
        <f>Таблица!E64</f>
        <v>50460.800000000003</v>
      </c>
    </row>
    <row r="70" spans="1:5" ht="22.5" customHeight="1" x14ac:dyDescent="0.2">
      <c r="A70" s="208" t="s">
        <v>823</v>
      </c>
      <c r="B70" s="221" t="s">
        <v>305</v>
      </c>
      <c r="C70" s="211" t="s">
        <v>58</v>
      </c>
      <c r="D70" s="273"/>
      <c r="E70" s="248">
        <f>Таблица!E65</f>
        <v>50744.200000000004</v>
      </c>
    </row>
    <row r="71" spans="1:5" ht="22.5" customHeight="1" thickBot="1" x14ac:dyDescent="0.25">
      <c r="A71" s="214" t="s">
        <v>825</v>
      </c>
      <c r="B71" s="222" t="s">
        <v>305</v>
      </c>
      <c r="C71" s="212" t="s">
        <v>59</v>
      </c>
      <c r="D71" s="282"/>
      <c r="E71" s="249">
        <f>Таблица!E66</f>
        <v>52124.800000000003</v>
      </c>
    </row>
    <row r="72" spans="1:5" ht="22.5" customHeight="1" x14ac:dyDescent="0.2">
      <c r="A72" s="213" t="s">
        <v>827</v>
      </c>
      <c r="B72" s="220" t="s">
        <v>307</v>
      </c>
      <c r="C72" s="215" t="s">
        <v>61</v>
      </c>
      <c r="D72" s="272"/>
      <c r="E72" s="247">
        <f>Таблица!E67</f>
        <v>33560.800000000003</v>
      </c>
    </row>
    <row r="73" spans="1:5" ht="22.5" customHeight="1" x14ac:dyDescent="0.2">
      <c r="A73" s="208" t="s">
        <v>829</v>
      </c>
      <c r="B73" s="221" t="s">
        <v>307</v>
      </c>
      <c r="C73" s="211" t="s">
        <v>62</v>
      </c>
      <c r="D73" s="273"/>
      <c r="E73" s="248">
        <f>Таблица!E68</f>
        <v>34244.6</v>
      </c>
    </row>
    <row r="74" spans="1:5" ht="22.5" customHeight="1" x14ac:dyDescent="0.2">
      <c r="A74" s="208" t="s">
        <v>831</v>
      </c>
      <c r="B74" s="221" t="s">
        <v>307</v>
      </c>
      <c r="C74" s="211" t="s">
        <v>63</v>
      </c>
      <c r="D74" s="273"/>
      <c r="E74" s="248">
        <f>Таблица!E69</f>
        <v>34788</v>
      </c>
    </row>
    <row r="75" spans="1:5" ht="22.5" customHeight="1" x14ac:dyDescent="0.2">
      <c r="A75" s="208" t="s">
        <v>833</v>
      </c>
      <c r="B75" s="221" t="s">
        <v>307</v>
      </c>
      <c r="C75" s="211" t="s">
        <v>64</v>
      </c>
      <c r="D75" s="273"/>
      <c r="E75" s="248">
        <f>Таблица!E70</f>
        <v>34929.700000000004</v>
      </c>
    </row>
    <row r="76" spans="1:5" ht="22.5" customHeight="1" thickBot="1" x14ac:dyDescent="0.25">
      <c r="A76" s="214" t="s">
        <v>835</v>
      </c>
      <c r="B76" s="222" t="s">
        <v>307</v>
      </c>
      <c r="C76" s="212" t="s">
        <v>65</v>
      </c>
      <c r="D76" s="282"/>
      <c r="E76" s="249">
        <f>Таблица!E71</f>
        <v>35620</v>
      </c>
    </row>
    <row r="77" spans="1:5" ht="22.5" customHeight="1" x14ac:dyDescent="0.2">
      <c r="A77" s="213" t="s">
        <v>837</v>
      </c>
      <c r="B77" s="220" t="s">
        <v>305</v>
      </c>
      <c r="C77" s="215" t="s">
        <v>66</v>
      </c>
      <c r="D77" s="272"/>
      <c r="E77" s="247">
        <f>Таблица!E72</f>
        <v>64567.100000000006</v>
      </c>
    </row>
    <row r="78" spans="1:5" ht="22.5" customHeight="1" x14ac:dyDescent="0.2">
      <c r="A78" s="208" t="s">
        <v>839</v>
      </c>
      <c r="B78" s="221" t="s">
        <v>305</v>
      </c>
      <c r="C78" s="211" t="s">
        <v>67</v>
      </c>
      <c r="D78" s="273"/>
      <c r="E78" s="248">
        <f>Таблица!E73</f>
        <v>65934.7</v>
      </c>
    </row>
    <row r="79" spans="1:5" ht="22.5" customHeight="1" x14ac:dyDescent="0.2">
      <c r="A79" s="208" t="s">
        <v>841</v>
      </c>
      <c r="B79" s="221" t="s">
        <v>305</v>
      </c>
      <c r="C79" s="211" t="s">
        <v>68</v>
      </c>
      <c r="D79" s="273"/>
      <c r="E79" s="248">
        <f>Таблица!E74</f>
        <v>67021.5</v>
      </c>
    </row>
    <row r="80" spans="1:5" ht="22.5" customHeight="1" x14ac:dyDescent="0.2">
      <c r="A80" s="208" t="s">
        <v>843</v>
      </c>
      <c r="B80" s="221" t="s">
        <v>305</v>
      </c>
      <c r="C80" s="211" t="s">
        <v>69</v>
      </c>
      <c r="D80" s="273"/>
      <c r="E80" s="248">
        <f>Таблица!E75</f>
        <v>67304.900000000009</v>
      </c>
    </row>
    <row r="81" spans="1:5" ht="22.5" customHeight="1" thickBot="1" x14ac:dyDescent="0.25">
      <c r="A81" s="214" t="s">
        <v>845</v>
      </c>
      <c r="B81" s="222" t="s">
        <v>305</v>
      </c>
      <c r="C81" s="212" t="s">
        <v>70</v>
      </c>
      <c r="D81" s="282"/>
      <c r="E81" s="249">
        <f>Таблица!E76</f>
        <v>68685.5</v>
      </c>
    </row>
    <row r="82" spans="1:5" ht="24" customHeight="1" thickBot="1" x14ac:dyDescent="0.25">
      <c r="A82" s="275" t="s">
        <v>117</v>
      </c>
      <c r="B82" s="276"/>
      <c r="C82" s="276"/>
      <c r="D82" s="276"/>
      <c r="E82" s="277"/>
    </row>
    <row r="83" spans="1:5" ht="15.75" thickBot="1" x14ac:dyDescent="0.25">
      <c r="A83" s="223" t="s">
        <v>0</v>
      </c>
      <c r="B83" s="224" t="s">
        <v>1</v>
      </c>
      <c r="C83" s="225" t="s">
        <v>2</v>
      </c>
      <c r="D83" s="225" t="s">
        <v>3</v>
      </c>
      <c r="E83" s="244" t="s">
        <v>4</v>
      </c>
    </row>
    <row r="84" spans="1:5" ht="18" customHeight="1" x14ac:dyDescent="0.2">
      <c r="A84" s="195" t="s">
        <v>500</v>
      </c>
      <c r="B84" s="226" t="s">
        <v>308</v>
      </c>
      <c r="C84" s="227" t="s">
        <v>119</v>
      </c>
      <c r="D84" s="269"/>
      <c r="E84" s="247">
        <f>Таблица!E77</f>
        <v>27368.9</v>
      </c>
    </row>
    <row r="85" spans="1:5" ht="18" customHeight="1" x14ac:dyDescent="0.2">
      <c r="A85" s="198" t="s">
        <v>501</v>
      </c>
      <c r="B85" s="228" t="s">
        <v>308</v>
      </c>
      <c r="C85" s="229" t="s">
        <v>120</v>
      </c>
      <c r="D85" s="270"/>
      <c r="E85" s="248">
        <f>Таблица!E78</f>
        <v>28736.5</v>
      </c>
    </row>
    <row r="86" spans="1:5" ht="18" customHeight="1" x14ac:dyDescent="0.2">
      <c r="A86" s="198" t="s">
        <v>502</v>
      </c>
      <c r="B86" s="228" t="s">
        <v>308</v>
      </c>
      <c r="C86" s="229" t="s">
        <v>121</v>
      </c>
      <c r="D86" s="270"/>
      <c r="E86" s="248">
        <f>Таблица!E79</f>
        <v>29823.3</v>
      </c>
    </row>
    <row r="87" spans="1:5" ht="18" customHeight="1" x14ac:dyDescent="0.2">
      <c r="A87" s="198" t="s">
        <v>503</v>
      </c>
      <c r="B87" s="228" t="s">
        <v>308</v>
      </c>
      <c r="C87" s="229" t="s">
        <v>122</v>
      </c>
      <c r="D87" s="270"/>
      <c r="E87" s="248">
        <f>Таблица!E80</f>
        <v>30106.7</v>
      </c>
    </row>
    <row r="88" spans="1:5" ht="18" customHeight="1" thickBot="1" x14ac:dyDescent="0.25">
      <c r="A88" s="230" t="s">
        <v>504</v>
      </c>
      <c r="B88" s="231" t="s">
        <v>308</v>
      </c>
      <c r="C88" s="232" t="s">
        <v>123</v>
      </c>
      <c r="D88" s="278"/>
      <c r="E88" s="250">
        <f>Таблица!E81</f>
        <v>31487.3</v>
      </c>
    </row>
    <row r="89" spans="1:5" ht="18" customHeight="1" x14ac:dyDescent="0.2">
      <c r="A89" s="195" t="s">
        <v>505</v>
      </c>
      <c r="B89" s="226" t="s">
        <v>309</v>
      </c>
      <c r="C89" s="227" t="s">
        <v>127</v>
      </c>
      <c r="D89" s="269"/>
      <c r="E89" s="247">
        <f>Таблица!E82</f>
        <v>39261.300000000003</v>
      </c>
    </row>
    <row r="90" spans="1:5" ht="18" customHeight="1" x14ac:dyDescent="0.2">
      <c r="A90" s="198" t="s">
        <v>506</v>
      </c>
      <c r="B90" s="228" t="s">
        <v>309</v>
      </c>
      <c r="C90" s="229" t="s">
        <v>123</v>
      </c>
      <c r="D90" s="270"/>
      <c r="E90" s="248">
        <f>Таблица!E83</f>
        <v>41312.700000000004</v>
      </c>
    </row>
    <row r="91" spans="1:5" ht="18" customHeight="1" x14ac:dyDescent="0.2">
      <c r="A91" s="198" t="s">
        <v>507</v>
      </c>
      <c r="B91" s="228" t="s">
        <v>309</v>
      </c>
      <c r="C91" s="229" t="s">
        <v>128</v>
      </c>
      <c r="D91" s="270"/>
      <c r="E91" s="248">
        <f>Таблица!E84</f>
        <v>42942.9</v>
      </c>
    </row>
    <row r="92" spans="1:5" ht="18" customHeight="1" x14ac:dyDescent="0.2">
      <c r="A92" s="198" t="s">
        <v>508</v>
      </c>
      <c r="B92" s="228" t="s">
        <v>309</v>
      </c>
      <c r="C92" s="229" t="s">
        <v>129</v>
      </c>
      <c r="D92" s="270"/>
      <c r="E92" s="248">
        <f>Таблица!E85</f>
        <v>43368</v>
      </c>
    </row>
    <row r="93" spans="1:5" ht="18" customHeight="1" thickBot="1" x14ac:dyDescent="0.25">
      <c r="A93" s="230" t="s">
        <v>509</v>
      </c>
      <c r="B93" s="231" t="s">
        <v>309</v>
      </c>
      <c r="C93" s="232" t="s">
        <v>130</v>
      </c>
      <c r="D93" s="278"/>
      <c r="E93" s="250">
        <f>Таблица!E86</f>
        <v>45438.9</v>
      </c>
    </row>
    <row r="94" spans="1:5" ht="18" customHeight="1" x14ac:dyDescent="0.2">
      <c r="A94" s="195" t="s">
        <v>510</v>
      </c>
      <c r="B94" s="226" t="s">
        <v>310</v>
      </c>
      <c r="C94" s="227" t="s">
        <v>131</v>
      </c>
      <c r="D94" s="269"/>
      <c r="E94" s="247">
        <f>Таблица!E87</f>
        <v>48803.3</v>
      </c>
    </row>
    <row r="95" spans="1:5" ht="18" customHeight="1" x14ac:dyDescent="0.2">
      <c r="A95" s="198" t="s">
        <v>511</v>
      </c>
      <c r="B95" s="228" t="s">
        <v>310</v>
      </c>
      <c r="C95" s="229" t="s">
        <v>132</v>
      </c>
      <c r="D95" s="270"/>
      <c r="E95" s="248">
        <f>Таблица!E88</f>
        <v>51538.5</v>
      </c>
    </row>
    <row r="96" spans="1:5" ht="18" customHeight="1" x14ac:dyDescent="0.2">
      <c r="A96" s="198" t="s">
        <v>512</v>
      </c>
      <c r="B96" s="228" t="s">
        <v>310</v>
      </c>
      <c r="C96" s="229" t="s">
        <v>133</v>
      </c>
      <c r="D96" s="270"/>
      <c r="E96" s="248">
        <f>Таблица!E89</f>
        <v>53712.1</v>
      </c>
    </row>
    <row r="97" spans="1:10" ht="18" customHeight="1" x14ac:dyDescent="0.2">
      <c r="A97" s="198" t="s">
        <v>513</v>
      </c>
      <c r="B97" s="228" t="s">
        <v>310</v>
      </c>
      <c r="C97" s="229" t="s">
        <v>134</v>
      </c>
      <c r="D97" s="270"/>
      <c r="E97" s="248">
        <f>Таблица!E90</f>
        <v>54278.9</v>
      </c>
    </row>
    <row r="98" spans="1:10" ht="18" customHeight="1" thickBot="1" x14ac:dyDescent="0.25">
      <c r="A98" s="230" t="s">
        <v>514</v>
      </c>
      <c r="B98" s="231" t="s">
        <v>310</v>
      </c>
      <c r="C98" s="232" t="s">
        <v>135</v>
      </c>
      <c r="D98" s="278"/>
      <c r="E98" s="250">
        <f>Таблица!E91</f>
        <v>57040.1</v>
      </c>
    </row>
    <row r="99" spans="1:10" ht="18" customHeight="1" x14ac:dyDescent="0.2">
      <c r="A99" s="195" t="s">
        <v>515</v>
      </c>
      <c r="B99" s="226" t="s">
        <v>311</v>
      </c>
      <c r="C99" s="227" t="s">
        <v>136</v>
      </c>
      <c r="D99" s="269"/>
      <c r="E99" s="247">
        <f>Таблица!E92</f>
        <v>70483.400000000009</v>
      </c>
    </row>
    <row r="100" spans="1:10" ht="18" customHeight="1" x14ac:dyDescent="0.2">
      <c r="A100" s="198" t="s">
        <v>516</v>
      </c>
      <c r="B100" s="228" t="s">
        <v>311</v>
      </c>
      <c r="C100" s="229" t="s">
        <v>135</v>
      </c>
      <c r="D100" s="270"/>
      <c r="E100" s="248">
        <f>Таблица!E93</f>
        <v>74586.2</v>
      </c>
    </row>
    <row r="101" spans="1:10" ht="18" customHeight="1" x14ac:dyDescent="0.2">
      <c r="A101" s="198" t="s">
        <v>517</v>
      </c>
      <c r="B101" s="228" t="s">
        <v>311</v>
      </c>
      <c r="C101" s="229" t="s">
        <v>137</v>
      </c>
      <c r="D101" s="270"/>
      <c r="E101" s="248">
        <f>Таблица!E94</f>
        <v>77846.600000000006</v>
      </c>
    </row>
    <row r="102" spans="1:10" ht="18" customHeight="1" x14ac:dyDescent="0.2">
      <c r="A102" s="198" t="s">
        <v>518</v>
      </c>
      <c r="B102" s="228" t="s">
        <v>311</v>
      </c>
      <c r="C102" s="229" t="s">
        <v>138</v>
      </c>
      <c r="D102" s="270"/>
      <c r="E102" s="248">
        <f>Таблица!E95</f>
        <v>78696.800000000003</v>
      </c>
    </row>
    <row r="103" spans="1:10" ht="18" customHeight="1" thickBot="1" x14ac:dyDescent="0.25">
      <c r="A103" s="230" t="s">
        <v>519</v>
      </c>
      <c r="B103" s="231" t="s">
        <v>311</v>
      </c>
      <c r="C103" s="232" t="s">
        <v>139</v>
      </c>
      <c r="D103" s="278"/>
      <c r="E103" s="250">
        <f>Таблица!E96</f>
        <v>82838.600000000006</v>
      </c>
    </row>
    <row r="104" spans="1:10" ht="21.75" customHeight="1" thickBot="1" x14ac:dyDescent="0.25">
      <c r="A104" s="279" t="s">
        <v>99</v>
      </c>
      <c r="B104" s="280"/>
      <c r="C104" s="280"/>
      <c r="D104" s="280"/>
      <c r="E104" s="281"/>
    </row>
    <row r="105" spans="1:10" ht="20.25" customHeight="1" x14ac:dyDescent="0.2">
      <c r="A105" s="213" t="s">
        <v>520</v>
      </c>
      <c r="B105" s="226" t="s">
        <v>312</v>
      </c>
      <c r="C105" s="227" t="s">
        <v>101</v>
      </c>
      <c r="D105" s="269"/>
      <c r="E105" s="247">
        <f>Таблица!E97</f>
        <v>24377.600000000002</v>
      </c>
      <c r="F105" s="191"/>
      <c r="G105" s="233"/>
      <c r="H105" s="233"/>
      <c r="I105" s="233"/>
      <c r="J105" s="233"/>
    </row>
    <row r="106" spans="1:10" ht="20.25" customHeight="1" x14ac:dyDescent="0.2">
      <c r="A106" s="208" t="s">
        <v>521</v>
      </c>
      <c r="B106" s="228" t="s">
        <v>312</v>
      </c>
      <c r="C106" s="229" t="s">
        <v>102</v>
      </c>
      <c r="D106" s="270"/>
      <c r="E106" s="248">
        <f>Таблица!E98</f>
        <v>25755.600000000002</v>
      </c>
      <c r="F106" s="191"/>
      <c r="G106" s="233"/>
      <c r="H106" s="233"/>
      <c r="I106" s="233"/>
      <c r="J106" s="233"/>
    </row>
    <row r="107" spans="1:10" ht="20.25" customHeight="1" x14ac:dyDescent="0.2">
      <c r="A107" s="208" t="s">
        <v>522</v>
      </c>
      <c r="B107" s="228" t="s">
        <v>312</v>
      </c>
      <c r="C107" s="229" t="s">
        <v>103</v>
      </c>
      <c r="D107" s="270"/>
      <c r="E107" s="248">
        <f>Таблица!E99</f>
        <v>27120.600000000002</v>
      </c>
      <c r="F107" s="191"/>
      <c r="G107" s="233"/>
      <c r="H107" s="233"/>
      <c r="I107" s="233"/>
      <c r="J107" s="233"/>
    </row>
    <row r="108" spans="1:10" ht="20.25" customHeight="1" x14ac:dyDescent="0.2">
      <c r="A108" s="208" t="s">
        <v>523</v>
      </c>
      <c r="B108" s="228" t="s">
        <v>312</v>
      </c>
      <c r="C108" s="229" t="s">
        <v>104</v>
      </c>
      <c r="D108" s="270"/>
      <c r="E108" s="248">
        <f>Таблица!E100</f>
        <v>27732.9</v>
      </c>
      <c r="F108" s="191"/>
      <c r="G108" s="233"/>
      <c r="H108" s="233"/>
      <c r="I108" s="233"/>
      <c r="J108" s="233"/>
    </row>
    <row r="109" spans="1:10" s="187" customFormat="1" ht="20.25" customHeight="1" thickBot="1" x14ac:dyDescent="0.25">
      <c r="A109" s="214" t="s">
        <v>524</v>
      </c>
      <c r="B109" s="234" t="s">
        <v>312</v>
      </c>
      <c r="C109" s="235" t="s">
        <v>105</v>
      </c>
      <c r="D109" s="271"/>
      <c r="E109" s="249">
        <f>Таблица!E101</f>
        <v>29147.3</v>
      </c>
      <c r="F109" s="191"/>
      <c r="G109" s="233"/>
      <c r="H109" s="233"/>
      <c r="I109" s="233"/>
      <c r="J109" s="233"/>
    </row>
    <row r="110" spans="1:10" s="187" customFormat="1" ht="20.25" customHeight="1" x14ac:dyDescent="0.2">
      <c r="A110" s="213" t="s">
        <v>525</v>
      </c>
      <c r="B110" s="226" t="s">
        <v>313</v>
      </c>
      <c r="C110" s="227" t="s">
        <v>108</v>
      </c>
      <c r="D110" s="269"/>
      <c r="E110" s="247">
        <f>Таблица!E102</f>
        <v>43773.599999999999</v>
      </c>
      <c r="F110" s="191"/>
      <c r="G110" s="233"/>
      <c r="H110" s="233"/>
      <c r="I110" s="233"/>
      <c r="J110" s="233"/>
    </row>
    <row r="111" spans="1:10" s="187" customFormat="1" ht="20.25" customHeight="1" x14ac:dyDescent="0.2">
      <c r="A111" s="208" t="s">
        <v>526</v>
      </c>
      <c r="B111" s="228" t="s">
        <v>313</v>
      </c>
      <c r="C111" s="229" t="s">
        <v>109</v>
      </c>
      <c r="D111" s="270"/>
      <c r="E111" s="248">
        <f>Таблица!E103</f>
        <v>46529.599999999999</v>
      </c>
      <c r="F111" s="191"/>
      <c r="G111" s="233"/>
      <c r="H111" s="233"/>
      <c r="I111" s="233"/>
      <c r="J111" s="233"/>
    </row>
    <row r="112" spans="1:10" s="187" customFormat="1" ht="20.25" customHeight="1" x14ac:dyDescent="0.2">
      <c r="A112" s="208" t="s">
        <v>527</v>
      </c>
      <c r="B112" s="228" t="s">
        <v>313</v>
      </c>
      <c r="C112" s="229" t="s">
        <v>110</v>
      </c>
      <c r="D112" s="270"/>
      <c r="E112" s="248">
        <f>Таблица!E104</f>
        <v>49259.6</v>
      </c>
      <c r="F112" s="191"/>
      <c r="G112" s="233"/>
      <c r="H112" s="233"/>
      <c r="I112" s="233"/>
      <c r="J112" s="233"/>
    </row>
    <row r="113" spans="1:10" s="187" customFormat="1" ht="20.25" customHeight="1" x14ac:dyDescent="0.2">
      <c r="A113" s="208" t="s">
        <v>528</v>
      </c>
      <c r="B113" s="228" t="s">
        <v>313</v>
      </c>
      <c r="C113" s="229" t="s">
        <v>111</v>
      </c>
      <c r="D113" s="270"/>
      <c r="E113" s="248">
        <f>Таблица!E105</f>
        <v>50484.200000000004</v>
      </c>
      <c r="F113" s="191"/>
      <c r="G113" s="233"/>
      <c r="H113" s="233"/>
      <c r="I113" s="233"/>
      <c r="J113" s="233"/>
    </row>
    <row r="114" spans="1:10" s="187" customFormat="1" ht="20.25" customHeight="1" thickBot="1" x14ac:dyDescent="0.25">
      <c r="A114" s="214" t="s">
        <v>529</v>
      </c>
      <c r="B114" s="234" t="s">
        <v>313</v>
      </c>
      <c r="C114" s="235" t="s">
        <v>112</v>
      </c>
      <c r="D114" s="271"/>
      <c r="E114" s="249">
        <f>Таблица!E106</f>
        <v>53313</v>
      </c>
      <c r="F114" s="191"/>
      <c r="G114" s="233"/>
      <c r="H114" s="233"/>
      <c r="I114" s="233"/>
      <c r="J114" s="233"/>
    </row>
    <row r="115" spans="1:10" s="187" customFormat="1" ht="20.25" customHeight="1" x14ac:dyDescent="0.2">
      <c r="A115" s="213" t="s">
        <v>530</v>
      </c>
      <c r="B115" s="226" t="s">
        <v>314</v>
      </c>
      <c r="C115" s="227" t="s">
        <v>113</v>
      </c>
      <c r="D115" s="269"/>
      <c r="E115" s="247">
        <f>Таблица!E107</f>
        <v>63169.599999999999</v>
      </c>
      <c r="F115" s="191"/>
      <c r="G115" s="233"/>
      <c r="H115" s="233"/>
      <c r="I115" s="233"/>
      <c r="J115" s="233"/>
    </row>
    <row r="116" spans="1:10" s="187" customFormat="1" ht="20.25" customHeight="1" x14ac:dyDescent="0.2">
      <c r="A116" s="208" t="s">
        <v>531</v>
      </c>
      <c r="B116" s="228" t="s">
        <v>314</v>
      </c>
      <c r="C116" s="229" t="s">
        <v>112</v>
      </c>
      <c r="D116" s="270"/>
      <c r="E116" s="248">
        <f>Таблица!E108</f>
        <v>67303.600000000006</v>
      </c>
      <c r="F116" s="191"/>
      <c r="G116" s="233"/>
      <c r="H116" s="233"/>
      <c r="I116" s="233"/>
      <c r="J116" s="233"/>
    </row>
    <row r="117" spans="1:10" ht="20.25" customHeight="1" x14ac:dyDescent="0.2">
      <c r="A117" s="208" t="s">
        <v>532</v>
      </c>
      <c r="B117" s="228" t="s">
        <v>314</v>
      </c>
      <c r="C117" s="229" t="s">
        <v>114</v>
      </c>
      <c r="D117" s="270"/>
      <c r="E117" s="248">
        <f>Таблица!E109</f>
        <v>71398.600000000006</v>
      </c>
      <c r="F117" s="191"/>
      <c r="G117" s="233"/>
      <c r="H117" s="233"/>
      <c r="I117" s="233"/>
      <c r="J117" s="233"/>
    </row>
    <row r="118" spans="1:10" ht="20.25" customHeight="1" x14ac:dyDescent="0.2">
      <c r="A118" s="208" t="s">
        <v>533</v>
      </c>
      <c r="B118" s="228" t="s">
        <v>314</v>
      </c>
      <c r="C118" s="229" t="s">
        <v>115</v>
      </c>
      <c r="D118" s="270"/>
      <c r="E118" s="248">
        <f>Таблица!E110</f>
        <v>73235.5</v>
      </c>
      <c r="F118" s="191"/>
      <c r="G118" s="233"/>
      <c r="H118" s="233"/>
      <c r="I118" s="233"/>
      <c r="J118" s="233"/>
    </row>
    <row r="119" spans="1:10" ht="20.25" customHeight="1" thickBot="1" x14ac:dyDescent="0.25">
      <c r="A119" s="214" t="s">
        <v>534</v>
      </c>
      <c r="B119" s="234" t="s">
        <v>314</v>
      </c>
      <c r="C119" s="235" t="s">
        <v>116</v>
      </c>
      <c r="D119" s="271"/>
      <c r="E119" s="249">
        <f>Таблица!E111</f>
        <v>77478.7</v>
      </c>
    </row>
    <row r="120" spans="1:10" ht="45" x14ac:dyDescent="0.2">
      <c r="A120" s="204" t="s">
        <v>535</v>
      </c>
      <c r="B120" s="220" t="s">
        <v>315</v>
      </c>
      <c r="C120" s="227" t="s">
        <v>101</v>
      </c>
      <c r="D120" s="272"/>
      <c r="E120" s="247">
        <f>Таблица!E112</f>
        <v>19396</v>
      </c>
    </row>
    <row r="121" spans="1:10" ht="45" x14ac:dyDescent="0.2">
      <c r="A121" s="206" t="s">
        <v>536</v>
      </c>
      <c r="B121" s="221" t="s">
        <v>315</v>
      </c>
      <c r="C121" s="229" t="s">
        <v>102</v>
      </c>
      <c r="D121" s="273"/>
      <c r="E121" s="248">
        <f>Таблица!E113</f>
        <v>20774</v>
      </c>
    </row>
    <row r="122" spans="1:10" ht="45" x14ac:dyDescent="0.2">
      <c r="A122" s="206" t="s">
        <v>537</v>
      </c>
      <c r="B122" s="221" t="s">
        <v>315</v>
      </c>
      <c r="C122" s="229" t="s">
        <v>103</v>
      </c>
      <c r="D122" s="273"/>
      <c r="E122" s="248">
        <f>Таблица!E114</f>
        <v>22139</v>
      </c>
    </row>
    <row r="123" spans="1:10" ht="45" x14ac:dyDescent="0.2">
      <c r="A123" s="206" t="s">
        <v>538</v>
      </c>
      <c r="B123" s="221" t="s">
        <v>315</v>
      </c>
      <c r="C123" s="229" t="s">
        <v>104</v>
      </c>
      <c r="D123" s="273"/>
      <c r="E123" s="248">
        <f>Таблица!E115</f>
        <v>22751.3</v>
      </c>
    </row>
    <row r="124" spans="1:10" ht="45.75" thickBot="1" x14ac:dyDescent="0.25">
      <c r="A124" s="216" t="s">
        <v>539</v>
      </c>
      <c r="B124" s="236" t="s">
        <v>315</v>
      </c>
      <c r="C124" s="232" t="s">
        <v>105</v>
      </c>
      <c r="D124" s="274"/>
      <c r="E124" s="250">
        <f>Таблица!E116</f>
        <v>24165.7</v>
      </c>
    </row>
    <row r="125" spans="1:10" x14ac:dyDescent="0.2">
      <c r="A125" s="237" t="s">
        <v>227</v>
      </c>
    </row>
  </sheetData>
  <sheetProtection password="E7C5" sheet="1" objects="1" scenarios="1" selectLockedCells="1" selectUnlockedCells="1"/>
  <mergeCells count="28">
    <mergeCell ref="A9:E9"/>
    <mergeCell ref="D17:D21"/>
    <mergeCell ref="D22:D25"/>
    <mergeCell ref="D26:D29"/>
    <mergeCell ref="D30:D34"/>
    <mergeCell ref="D35:D36"/>
    <mergeCell ref="A15:E15"/>
    <mergeCell ref="A10:E10"/>
    <mergeCell ref="D62:D66"/>
    <mergeCell ref="D67:D71"/>
    <mergeCell ref="D72:D76"/>
    <mergeCell ref="D77:D81"/>
    <mergeCell ref="D37:D38"/>
    <mergeCell ref="D39:D41"/>
    <mergeCell ref="D42:D46"/>
    <mergeCell ref="D47:D51"/>
    <mergeCell ref="D52:D56"/>
    <mergeCell ref="D57:D61"/>
    <mergeCell ref="D110:D114"/>
    <mergeCell ref="D115:D119"/>
    <mergeCell ref="D120:D124"/>
    <mergeCell ref="A82:E82"/>
    <mergeCell ref="D84:D88"/>
    <mergeCell ref="D89:D93"/>
    <mergeCell ref="D94:D98"/>
    <mergeCell ref="D99:D103"/>
    <mergeCell ref="A104:E104"/>
    <mergeCell ref="D105:D109"/>
  </mergeCells>
  <pageMargins left="0.39370078740157483" right="0.39370078740157483" top="0.39370078740157483" bottom="0.39370078740157483" header="0.78740157480314965" footer="0.78740157480314965"/>
  <pageSetup paperSize="9" scale="60" fitToHeight="3" orientation="portrait" useFirstPageNumber="1" horizontalDpi="300" verticalDpi="300" r:id="rId1"/>
  <headerFooter alignWithMargins="0"/>
  <rowBreaks count="2" manualBreakCount="2">
    <brk id="51" max="4" man="1"/>
    <brk id="103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46"/>
  <sheetViews>
    <sheetView zoomScaleNormal="100" zoomScalePageLayoutView="85" workbookViewId="0">
      <selection activeCell="C8" sqref="C8"/>
    </sheetView>
  </sheetViews>
  <sheetFormatPr defaultColWidth="11.5703125" defaultRowHeight="15" x14ac:dyDescent="0.2"/>
  <cols>
    <col min="1" max="1" width="32" style="187" customWidth="1"/>
    <col min="2" max="2" width="55" style="188" customWidth="1"/>
    <col min="3" max="3" width="24.5703125" style="187" customWidth="1"/>
    <col min="4" max="4" width="28" style="189" customWidth="1"/>
    <col min="5" max="5" width="17.140625" style="246" customWidth="1"/>
    <col min="6" max="6" width="14.85546875" style="189" bestFit="1" customWidth="1"/>
    <col min="7" max="16384" width="11.5703125" style="189"/>
  </cols>
  <sheetData>
    <row r="1" spans="1:6" x14ac:dyDescent="0.2">
      <c r="A1" s="252"/>
      <c r="B1" s="253"/>
      <c r="C1" s="293" t="s">
        <v>999</v>
      </c>
      <c r="D1"/>
      <c r="E1"/>
      <c r="F1"/>
    </row>
    <row r="2" spans="1:6" x14ac:dyDescent="0.2">
      <c r="A2" s="252"/>
      <c r="B2" s="253"/>
      <c r="C2" s="293" t="s">
        <v>1000</v>
      </c>
      <c r="D2"/>
      <c r="E2"/>
      <c r="F2"/>
    </row>
    <row r="3" spans="1:6" x14ac:dyDescent="0.2">
      <c r="A3" s="252"/>
      <c r="B3" s="253"/>
      <c r="C3" s="293" t="s">
        <v>1001</v>
      </c>
      <c r="D3"/>
      <c r="E3"/>
      <c r="F3"/>
    </row>
    <row r="4" spans="1:6" x14ac:dyDescent="0.2">
      <c r="A4" s="254"/>
      <c r="B4" s="254"/>
      <c r="C4" s="294" t="s">
        <v>1002</v>
      </c>
      <c r="D4"/>
      <c r="E4"/>
      <c r="F4"/>
    </row>
    <row r="5" spans="1:6" x14ac:dyDescent="0.2">
      <c r="A5" s="254"/>
      <c r="B5" s="254"/>
      <c r="C5" s="295" t="s">
        <v>1003</v>
      </c>
      <c r="D5"/>
      <c r="E5"/>
      <c r="F5"/>
    </row>
    <row r="6" spans="1:6" x14ac:dyDescent="0.2">
      <c r="A6" s="255"/>
      <c r="B6" s="255"/>
      <c r="C6" s="255"/>
      <c r="D6" s="255"/>
      <c r="E6" s="255"/>
    </row>
    <row r="7" spans="1:6" x14ac:dyDescent="0.2">
      <c r="A7" s="253"/>
      <c r="B7" s="253"/>
      <c r="C7" s="256"/>
      <c r="D7" s="254"/>
      <c r="E7" s="257" t="str">
        <f>'Столы, П-образные'!E7</f>
        <v>Измененен: 09.09.2024</v>
      </c>
    </row>
    <row r="8" spans="1:6" x14ac:dyDescent="0.2">
      <c r="E8" s="245"/>
    </row>
    <row r="9" spans="1:6" ht="19.5" thickBot="1" x14ac:dyDescent="0.35">
      <c r="A9" s="289" t="s">
        <v>617</v>
      </c>
      <c r="B9" s="289"/>
      <c r="C9" s="289"/>
      <c r="D9" s="289"/>
      <c r="E9" s="289"/>
      <c r="F9" s="190"/>
    </row>
    <row r="10" spans="1:6" ht="15.75" thickBot="1" x14ac:dyDescent="0.25">
      <c r="A10" s="286" t="s">
        <v>997</v>
      </c>
      <c r="B10" s="287"/>
      <c r="C10" s="287"/>
      <c r="D10" s="287"/>
      <c r="E10" s="288"/>
    </row>
    <row r="11" spans="1:6" x14ac:dyDescent="0.2">
      <c r="A11" s="258" t="s">
        <v>989</v>
      </c>
      <c r="B11" s="259"/>
      <c r="C11" s="260"/>
      <c r="D11" s="261"/>
      <c r="E11" s="262"/>
    </row>
    <row r="12" spans="1:6" x14ac:dyDescent="0.2">
      <c r="A12" s="263" t="s">
        <v>990</v>
      </c>
      <c r="B12" s="264"/>
      <c r="C12" s="265"/>
      <c r="D12" s="266"/>
      <c r="E12" s="267"/>
    </row>
    <row r="13" spans="1:6" x14ac:dyDescent="0.2">
      <c r="A13" s="268" t="s">
        <v>991</v>
      </c>
      <c r="B13" s="264"/>
      <c r="C13" s="265"/>
      <c r="D13" s="266"/>
      <c r="E13" s="267"/>
    </row>
    <row r="14" spans="1:6" x14ac:dyDescent="0.2">
      <c r="A14" s="268" t="s">
        <v>993</v>
      </c>
      <c r="B14" s="264"/>
      <c r="C14" s="265"/>
      <c r="D14" s="266"/>
      <c r="E14" s="267"/>
    </row>
    <row r="15" spans="1:6" ht="34.5" customHeight="1" thickBot="1" x14ac:dyDescent="0.25">
      <c r="A15" s="283" t="s">
        <v>344</v>
      </c>
      <c r="B15" s="284"/>
      <c r="C15" s="284"/>
      <c r="D15" s="284"/>
      <c r="E15" s="285"/>
    </row>
    <row r="16" spans="1:6" ht="15.75" thickBot="1" x14ac:dyDescent="0.25">
      <c r="A16" s="192" t="s">
        <v>0</v>
      </c>
      <c r="B16" s="193" t="s">
        <v>1</v>
      </c>
      <c r="C16" s="194" t="s">
        <v>995</v>
      </c>
      <c r="D16" s="194" t="s">
        <v>3</v>
      </c>
      <c r="E16" s="243" t="s">
        <v>996</v>
      </c>
    </row>
    <row r="17" spans="1:5" ht="22.5" customHeight="1" x14ac:dyDescent="0.2">
      <c r="A17" s="195" t="s">
        <v>541</v>
      </c>
      <c r="B17" s="196" t="s">
        <v>316</v>
      </c>
      <c r="C17" s="197" t="s">
        <v>9</v>
      </c>
      <c r="D17" s="269"/>
      <c r="E17" s="247">
        <f>Таблица!E198</f>
        <v>18051.8</v>
      </c>
    </row>
    <row r="18" spans="1:5" ht="22.5" customHeight="1" x14ac:dyDescent="0.2">
      <c r="A18" s="198" t="s">
        <v>542</v>
      </c>
      <c r="B18" s="199" t="s">
        <v>316</v>
      </c>
      <c r="C18" s="200" t="s">
        <v>10</v>
      </c>
      <c r="D18" s="270"/>
      <c r="E18" s="248">
        <f>Таблица!E199</f>
        <v>18735.600000000002</v>
      </c>
    </row>
    <row r="19" spans="1:5" ht="22.5" customHeight="1" x14ac:dyDescent="0.2">
      <c r="A19" s="198" t="s">
        <v>543</v>
      </c>
      <c r="B19" s="199" t="s">
        <v>316</v>
      </c>
      <c r="C19" s="200" t="s">
        <v>11</v>
      </c>
      <c r="D19" s="270"/>
      <c r="E19" s="248">
        <f>Таблица!E200</f>
        <v>19279</v>
      </c>
    </row>
    <row r="20" spans="1:5" ht="22.5" customHeight="1" x14ac:dyDescent="0.2">
      <c r="A20" s="198" t="s">
        <v>544</v>
      </c>
      <c r="B20" s="199" t="s">
        <v>316</v>
      </c>
      <c r="C20" s="200" t="s">
        <v>12</v>
      </c>
      <c r="D20" s="270"/>
      <c r="E20" s="248">
        <f>Таблица!E201</f>
        <v>19420.7</v>
      </c>
    </row>
    <row r="21" spans="1:5" ht="22.5" customHeight="1" thickBot="1" x14ac:dyDescent="0.25">
      <c r="A21" s="201" t="s">
        <v>545</v>
      </c>
      <c r="B21" s="202" t="s">
        <v>316</v>
      </c>
      <c r="C21" s="203" t="s">
        <v>13</v>
      </c>
      <c r="D21" s="271"/>
      <c r="E21" s="249">
        <f>Таблица!E202</f>
        <v>20111</v>
      </c>
    </row>
    <row r="22" spans="1:5" ht="22.5" customHeight="1" x14ac:dyDescent="0.2">
      <c r="A22" s="195" t="s">
        <v>866</v>
      </c>
      <c r="B22" s="196" t="s">
        <v>317</v>
      </c>
      <c r="C22" s="197" t="s">
        <v>15</v>
      </c>
      <c r="D22" s="290" t="s">
        <v>18</v>
      </c>
      <c r="E22" s="247">
        <f>Таблица!E203</f>
        <v>20399.600000000002</v>
      </c>
    </row>
    <row r="23" spans="1:5" ht="22.5" customHeight="1" x14ac:dyDescent="0.2">
      <c r="A23" s="198" t="s">
        <v>868</v>
      </c>
      <c r="B23" s="199" t="s">
        <v>318</v>
      </c>
      <c r="C23" s="200" t="s">
        <v>15</v>
      </c>
      <c r="D23" s="291"/>
      <c r="E23" s="248">
        <f>Таблица!E204</f>
        <v>20399.600000000002</v>
      </c>
    </row>
    <row r="24" spans="1:5" ht="22.5" customHeight="1" x14ac:dyDescent="0.2">
      <c r="A24" s="198" t="s">
        <v>870</v>
      </c>
      <c r="B24" s="199" t="s">
        <v>317</v>
      </c>
      <c r="C24" s="200" t="s">
        <v>14</v>
      </c>
      <c r="D24" s="291"/>
      <c r="E24" s="248">
        <f>Таблица!E205</f>
        <v>19879.600000000002</v>
      </c>
    </row>
    <row r="25" spans="1:5" ht="22.5" customHeight="1" thickBot="1" x14ac:dyDescent="0.25">
      <c r="A25" s="201" t="s">
        <v>872</v>
      </c>
      <c r="B25" s="202" t="s">
        <v>318</v>
      </c>
      <c r="C25" s="203" t="s">
        <v>14</v>
      </c>
      <c r="D25" s="292"/>
      <c r="E25" s="249">
        <f>Таблица!E206</f>
        <v>19879.600000000002</v>
      </c>
    </row>
    <row r="26" spans="1:5" ht="22.5" customHeight="1" x14ac:dyDescent="0.2">
      <c r="A26" s="204" t="s">
        <v>874</v>
      </c>
      <c r="B26" s="196" t="s">
        <v>317</v>
      </c>
      <c r="C26" s="205" t="s">
        <v>17</v>
      </c>
      <c r="D26" s="290" t="s">
        <v>18</v>
      </c>
      <c r="E26" s="247">
        <f>Таблица!E207</f>
        <v>25931.100000000002</v>
      </c>
    </row>
    <row r="27" spans="1:5" ht="22.5" customHeight="1" x14ac:dyDescent="0.2">
      <c r="A27" s="206" t="s">
        <v>876</v>
      </c>
      <c r="B27" s="199" t="s">
        <v>318</v>
      </c>
      <c r="C27" s="207" t="s">
        <v>17</v>
      </c>
      <c r="D27" s="291"/>
      <c r="E27" s="248">
        <f>Таблица!E208</f>
        <v>25931.100000000002</v>
      </c>
    </row>
    <row r="28" spans="1:5" ht="22.5" customHeight="1" x14ac:dyDescent="0.2">
      <c r="A28" s="208" t="s">
        <v>860</v>
      </c>
      <c r="B28" s="199" t="s">
        <v>317</v>
      </c>
      <c r="C28" s="207" t="s">
        <v>16</v>
      </c>
      <c r="D28" s="291"/>
      <c r="E28" s="248">
        <f>Таблица!E209</f>
        <v>26833.3</v>
      </c>
    </row>
    <row r="29" spans="1:5" ht="22.5" customHeight="1" thickBot="1" x14ac:dyDescent="0.25">
      <c r="A29" s="209" t="s">
        <v>858</v>
      </c>
      <c r="B29" s="202" t="s">
        <v>318</v>
      </c>
      <c r="C29" s="210" t="s">
        <v>16</v>
      </c>
      <c r="D29" s="292"/>
      <c r="E29" s="249">
        <f>Таблица!E210</f>
        <v>26833.3</v>
      </c>
    </row>
    <row r="30" spans="1:5" ht="22.5" customHeight="1" x14ac:dyDescent="0.2">
      <c r="A30" s="204" t="s">
        <v>546</v>
      </c>
      <c r="B30" s="196" t="s">
        <v>319</v>
      </c>
      <c r="C30" s="205" t="s">
        <v>20</v>
      </c>
      <c r="D30" s="272"/>
      <c r="E30" s="247">
        <f>Таблица!E211</f>
        <v>31185.7</v>
      </c>
    </row>
    <row r="31" spans="1:5" ht="22.5" customHeight="1" x14ac:dyDescent="0.2">
      <c r="A31" s="206" t="s">
        <v>547</v>
      </c>
      <c r="B31" s="199" t="s">
        <v>319</v>
      </c>
      <c r="C31" s="211" t="s">
        <v>21</v>
      </c>
      <c r="D31" s="273"/>
      <c r="E31" s="248">
        <f>Таблица!E212</f>
        <v>32553.300000000003</v>
      </c>
    </row>
    <row r="32" spans="1:5" ht="22.5" customHeight="1" x14ac:dyDescent="0.2">
      <c r="A32" s="206" t="s">
        <v>548</v>
      </c>
      <c r="B32" s="199" t="s">
        <v>319</v>
      </c>
      <c r="C32" s="211" t="s">
        <v>22</v>
      </c>
      <c r="D32" s="273"/>
      <c r="E32" s="248">
        <f>Таблица!E213</f>
        <v>33640.1</v>
      </c>
    </row>
    <row r="33" spans="1:5" ht="22.5" customHeight="1" x14ac:dyDescent="0.2">
      <c r="A33" s="206" t="s">
        <v>549</v>
      </c>
      <c r="B33" s="199" t="s">
        <v>319</v>
      </c>
      <c r="C33" s="211" t="s">
        <v>23</v>
      </c>
      <c r="D33" s="273"/>
      <c r="E33" s="248">
        <f>Таблица!E214</f>
        <v>33923.5</v>
      </c>
    </row>
    <row r="34" spans="1:5" ht="22.5" customHeight="1" thickBot="1" x14ac:dyDescent="0.25">
      <c r="A34" s="209" t="s">
        <v>550</v>
      </c>
      <c r="B34" s="202" t="s">
        <v>319</v>
      </c>
      <c r="C34" s="212" t="s">
        <v>24</v>
      </c>
      <c r="D34" s="282"/>
      <c r="E34" s="249">
        <f>Таблица!E215</f>
        <v>35304.1</v>
      </c>
    </row>
    <row r="35" spans="1:5" ht="45" customHeight="1" x14ac:dyDescent="0.2">
      <c r="A35" s="213" t="s">
        <v>551</v>
      </c>
      <c r="B35" s="196" t="s">
        <v>320</v>
      </c>
      <c r="C35" s="197" t="s">
        <v>141</v>
      </c>
      <c r="D35" s="272"/>
      <c r="E35" s="247">
        <f>Таблица!E216</f>
        <v>35881.300000000003</v>
      </c>
    </row>
    <row r="36" spans="1:5" ht="45" customHeight="1" x14ac:dyDescent="0.2">
      <c r="A36" s="208" t="s">
        <v>552</v>
      </c>
      <c r="B36" s="199" t="s">
        <v>320</v>
      </c>
      <c r="C36" s="200" t="s">
        <v>142</v>
      </c>
      <c r="D36" s="273"/>
      <c r="E36" s="248">
        <f>Таблица!E217</f>
        <v>34841.300000000003</v>
      </c>
    </row>
    <row r="37" spans="1:5" ht="45" customHeight="1" x14ac:dyDescent="0.2">
      <c r="A37" s="208" t="s">
        <v>553</v>
      </c>
      <c r="B37" s="199" t="s">
        <v>320</v>
      </c>
      <c r="C37" s="207" t="s">
        <v>143</v>
      </c>
      <c r="D37" s="273"/>
      <c r="E37" s="248">
        <f>Таблица!E218</f>
        <v>49528.700000000004</v>
      </c>
    </row>
    <row r="38" spans="1:5" ht="45" customHeight="1" thickBot="1" x14ac:dyDescent="0.25">
      <c r="A38" s="214" t="s">
        <v>554</v>
      </c>
      <c r="B38" s="202" t="s">
        <v>320</v>
      </c>
      <c r="C38" s="210" t="s">
        <v>144</v>
      </c>
      <c r="D38" s="282"/>
      <c r="E38" s="249">
        <f>Таблица!E219</f>
        <v>51333.1</v>
      </c>
    </row>
    <row r="39" spans="1:5" ht="32.25" customHeight="1" x14ac:dyDescent="0.2">
      <c r="A39" s="213" t="s">
        <v>555</v>
      </c>
      <c r="B39" s="196" t="s">
        <v>321</v>
      </c>
      <c r="C39" s="215" t="s">
        <v>26</v>
      </c>
      <c r="D39" s="272"/>
      <c r="E39" s="247">
        <f>Таблица!E220</f>
        <v>8953.1</v>
      </c>
    </row>
    <row r="40" spans="1:5" ht="32.25" customHeight="1" x14ac:dyDescent="0.2">
      <c r="A40" s="208" t="s">
        <v>556</v>
      </c>
      <c r="B40" s="199" t="s">
        <v>321</v>
      </c>
      <c r="C40" s="211" t="s">
        <v>27</v>
      </c>
      <c r="D40" s="273"/>
      <c r="E40" s="248">
        <f>Таблица!E221</f>
        <v>9729.2000000000007</v>
      </c>
    </row>
    <row r="41" spans="1:5" ht="32.25" customHeight="1" thickBot="1" x14ac:dyDescent="0.25">
      <c r="A41" s="214" t="s">
        <v>557</v>
      </c>
      <c r="B41" s="202" t="s">
        <v>321</v>
      </c>
      <c r="C41" s="212" t="s">
        <v>28</v>
      </c>
      <c r="D41" s="282"/>
      <c r="E41" s="249">
        <f>Таблица!E222</f>
        <v>10497.5</v>
      </c>
    </row>
    <row r="42" spans="1:5" ht="45" x14ac:dyDescent="0.2">
      <c r="A42" s="204" t="s">
        <v>558</v>
      </c>
      <c r="B42" s="196" t="s">
        <v>338</v>
      </c>
      <c r="C42" s="197" t="s">
        <v>9</v>
      </c>
      <c r="D42" s="272"/>
      <c r="E42" s="247">
        <f>Таблица!E223</f>
        <v>13421.2</v>
      </c>
    </row>
    <row r="43" spans="1:5" ht="45" x14ac:dyDescent="0.2">
      <c r="A43" s="206" t="s">
        <v>559</v>
      </c>
      <c r="B43" s="199" t="s">
        <v>339</v>
      </c>
      <c r="C43" s="200" t="s">
        <v>10</v>
      </c>
      <c r="D43" s="273"/>
      <c r="E43" s="248">
        <f>Таблица!E224</f>
        <v>14105</v>
      </c>
    </row>
    <row r="44" spans="1:5" ht="45" x14ac:dyDescent="0.2">
      <c r="A44" s="206" t="s">
        <v>560</v>
      </c>
      <c r="B44" s="199" t="s">
        <v>340</v>
      </c>
      <c r="C44" s="200" t="s">
        <v>11</v>
      </c>
      <c r="D44" s="273"/>
      <c r="E44" s="248">
        <f>Таблица!E225</f>
        <v>14648.4</v>
      </c>
    </row>
    <row r="45" spans="1:5" ht="45" x14ac:dyDescent="0.2">
      <c r="A45" s="206" t="s">
        <v>561</v>
      </c>
      <c r="B45" s="199" t="s">
        <v>322</v>
      </c>
      <c r="C45" s="200" t="s">
        <v>12</v>
      </c>
      <c r="D45" s="273"/>
      <c r="E45" s="248">
        <f>Таблица!E226</f>
        <v>14790.1</v>
      </c>
    </row>
    <row r="46" spans="1:5" ht="45.75" thickBot="1" x14ac:dyDescent="0.25">
      <c r="A46" s="216" t="s">
        <v>562</v>
      </c>
      <c r="B46" s="217" t="s">
        <v>322</v>
      </c>
      <c r="C46" s="218" t="s">
        <v>13</v>
      </c>
      <c r="D46" s="274"/>
      <c r="E46" s="250">
        <f>Таблица!E227</f>
        <v>15480.4</v>
      </c>
    </row>
    <row r="47" spans="1:5" ht="46.5" customHeight="1" x14ac:dyDescent="0.2">
      <c r="A47" s="204" t="s">
        <v>563</v>
      </c>
      <c r="B47" s="196" t="s">
        <v>323</v>
      </c>
      <c r="C47" s="205" t="s">
        <v>20</v>
      </c>
      <c r="D47" s="272"/>
      <c r="E47" s="247">
        <f>Таблица!E228</f>
        <v>24126.7</v>
      </c>
    </row>
    <row r="48" spans="1:5" ht="46.5" customHeight="1" x14ac:dyDescent="0.2">
      <c r="A48" s="206" t="s">
        <v>564</v>
      </c>
      <c r="B48" s="199" t="s">
        <v>323</v>
      </c>
      <c r="C48" s="211" t="s">
        <v>21</v>
      </c>
      <c r="D48" s="273"/>
      <c r="E48" s="248">
        <f>Таблица!E229</f>
        <v>25494.3</v>
      </c>
    </row>
    <row r="49" spans="1:5" ht="46.5" customHeight="1" x14ac:dyDescent="0.2">
      <c r="A49" s="206" t="s">
        <v>565</v>
      </c>
      <c r="B49" s="199" t="s">
        <v>323</v>
      </c>
      <c r="C49" s="211" t="s">
        <v>22</v>
      </c>
      <c r="D49" s="273"/>
      <c r="E49" s="248">
        <f>Таблица!E230</f>
        <v>26581.100000000002</v>
      </c>
    </row>
    <row r="50" spans="1:5" ht="46.5" customHeight="1" x14ac:dyDescent="0.2">
      <c r="A50" s="206" t="s">
        <v>566</v>
      </c>
      <c r="B50" s="199" t="s">
        <v>323</v>
      </c>
      <c r="C50" s="211" t="s">
        <v>23</v>
      </c>
      <c r="D50" s="273"/>
      <c r="E50" s="248">
        <f>Таблица!E231</f>
        <v>26864.5</v>
      </c>
    </row>
    <row r="51" spans="1:5" ht="46.5" customHeight="1" thickBot="1" x14ac:dyDescent="0.25">
      <c r="A51" s="216" t="s">
        <v>567</v>
      </c>
      <c r="B51" s="217" t="s">
        <v>323</v>
      </c>
      <c r="C51" s="219" t="s">
        <v>24</v>
      </c>
      <c r="D51" s="274"/>
      <c r="E51" s="250">
        <f>Таблица!E232</f>
        <v>28245.100000000002</v>
      </c>
    </row>
    <row r="52" spans="1:5" ht="21" customHeight="1" x14ac:dyDescent="0.2">
      <c r="A52" s="213" t="s">
        <v>984</v>
      </c>
      <c r="B52" s="220" t="s">
        <v>324</v>
      </c>
      <c r="C52" s="215" t="s">
        <v>39</v>
      </c>
      <c r="D52" s="272"/>
      <c r="E52" s="247">
        <f>Таблица!E233</f>
        <v>25590.5</v>
      </c>
    </row>
    <row r="53" spans="1:5" ht="21" customHeight="1" x14ac:dyDescent="0.2">
      <c r="A53" s="208" t="s">
        <v>568</v>
      </c>
      <c r="B53" s="221" t="s">
        <v>324</v>
      </c>
      <c r="C53" s="211" t="s">
        <v>40</v>
      </c>
      <c r="D53" s="273"/>
      <c r="E53" s="248">
        <f>Таблица!E234</f>
        <v>26274.3</v>
      </c>
    </row>
    <row r="54" spans="1:5" ht="21" customHeight="1" x14ac:dyDescent="0.2">
      <c r="A54" s="208" t="s">
        <v>569</v>
      </c>
      <c r="B54" s="221" t="s">
        <v>324</v>
      </c>
      <c r="C54" s="211" t="s">
        <v>41</v>
      </c>
      <c r="D54" s="273"/>
      <c r="E54" s="248">
        <f>Таблица!E235</f>
        <v>26817.7</v>
      </c>
    </row>
    <row r="55" spans="1:5" ht="21" customHeight="1" x14ac:dyDescent="0.2">
      <c r="A55" s="208" t="s">
        <v>570</v>
      </c>
      <c r="B55" s="221" t="s">
        <v>324</v>
      </c>
      <c r="C55" s="211" t="s">
        <v>42</v>
      </c>
      <c r="D55" s="273"/>
      <c r="E55" s="248">
        <f>Таблица!E236</f>
        <v>26959.4</v>
      </c>
    </row>
    <row r="56" spans="1:5" ht="21" customHeight="1" thickBot="1" x14ac:dyDescent="0.25">
      <c r="A56" s="214" t="s">
        <v>571</v>
      </c>
      <c r="B56" s="222" t="s">
        <v>324</v>
      </c>
      <c r="C56" s="212" t="s">
        <v>43</v>
      </c>
      <c r="D56" s="282"/>
      <c r="E56" s="249">
        <f>Таблица!E237</f>
        <v>27649.7</v>
      </c>
    </row>
    <row r="57" spans="1:5" ht="22.5" customHeight="1" x14ac:dyDescent="0.2">
      <c r="A57" s="213" t="s">
        <v>572</v>
      </c>
      <c r="B57" s="220" t="s">
        <v>324</v>
      </c>
      <c r="C57" s="215" t="s">
        <v>44</v>
      </c>
      <c r="D57" s="272"/>
      <c r="E57" s="247">
        <f>Таблица!E238</f>
        <v>48153.3</v>
      </c>
    </row>
    <row r="58" spans="1:5" ht="22.5" customHeight="1" x14ac:dyDescent="0.2">
      <c r="A58" s="208" t="s">
        <v>573</v>
      </c>
      <c r="B58" s="221" t="s">
        <v>324</v>
      </c>
      <c r="C58" s="211" t="s">
        <v>45</v>
      </c>
      <c r="D58" s="273"/>
      <c r="E58" s="248">
        <f>Таблица!E239</f>
        <v>49520.9</v>
      </c>
    </row>
    <row r="59" spans="1:5" ht="22.5" customHeight="1" x14ac:dyDescent="0.2">
      <c r="A59" s="208" t="s">
        <v>574</v>
      </c>
      <c r="B59" s="221" t="s">
        <v>324</v>
      </c>
      <c r="C59" s="211" t="s">
        <v>46</v>
      </c>
      <c r="D59" s="273"/>
      <c r="E59" s="248">
        <f>Таблица!E240</f>
        <v>50607.700000000004</v>
      </c>
    </row>
    <row r="60" spans="1:5" ht="22.5" customHeight="1" x14ac:dyDescent="0.2">
      <c r="A60" s="208" t="s">
        <v>575</v>
      </c>
      <c r="B60" s="221" t="s">
        <v>324</v>
      </c>
      <c r="C60" s="211" t="s">
        <v>47</v>
      </c>
      <c r="D60" s="273"/>
      <c r="E60" s="248">
        <f>Таблица!E241</f>
        <v>50891.1</v>
      </c>
    </row>
    <row r="61" spans="1:5" ht="22.5" customHeight="1" thickBot="1" x14ac:dyDescent="0.25">
      <c r="A61" s="214" t="s">
        <v>576</v>
      </c>
      <c r="B61" s="222" t="s">
        <v>324</v>
      </c>
      <c r="C61" s="212" t="s">
        <v>48</v>
      </c>
      <c r="D61" s="282"/>
      <c r="E61" s="249">
        <f>Таблица!E242</f>
        <v>52271.700000000004</v>
      </c>
    </row>
    <row r="62" spans="1:5" ht="30" x14ac:dyDescent="0.2">
      <c r="A62" s="213" t="s">
        <v>944</v>
      </c>
      <c r="B62" s="220" t="s">
        <v>325</v>
      </c>
      <c r="C62" s="215" t="s">
        <v>50</v>
      </c>
      <c r="D62" s="272"/>
      <c r="E62" s="247">
        <f>Таблица!E243</f>
        <v>45713.200000000004</v>
      </c>
    </row>
    <row r="63" spans="1:5" ht="30" x14ac:dyDescent="0.2">
      <c r="A63" s="208" t="s">
        <v>946</v>
      </c>
      <c r="B63" s="221" t="s">
        <v>325</v>
      </c>
      <c r="C63" s="211" t="s">
        <v>51</v>
      </c>
      <c r="D63" s="273"/>
      <c r="E63" s="248">
        <f>Таблица!E244</f>
        <v>47080.800000000003</v>
      </c>
    </row>
    <row r="64" spans="1:5" ht="30" x14ac:dyDescent="0.2">
      <c r="A64" s="208" t="s">
        <v>982</v>
      </c>
      <c r="B64" s="221" t="s">
        <v>325</v>
      </c>
      <c r="C64" s="211" t="s">
        <v>52</v>
      </c>
      <c r="D64" s="273"/>
      <c r="E64" s="248">
        <f>Таблица!E245</f>
        <v>48167.6</v>
      </c>
    </row>
    <row r="65" spans="1:5" ht="30" x14ac:dyDescent="0.2">
      <c r="A65" s="208" t="s">
        <v>980</v>
      </c>
      <c r="B65" s="221" t="s">
        <v>325</v>
      </c>
      <c r="C65" s="211" t="s">
        <v>53</v>
      </c>
      <c r="D65" s="273"/>
      <c r="E65" s="248">
        <f>Таблица!E246</f>
        <v>48451</v>
      </c>
    </row>
    <row r="66" spans="1:5" ht="30.75" thickBot="1" x14ac:dyDescent="0.25">
      <c r="A66" s="214" t="s">
        <v>948</v>
      </c>
      <c r="B66" s="222" t="s">
        <v>325</v>
      </c>
      <c r="C66" s="212" t="s">
        <v>54</v>
      </c>
      <c r="D66" s="282"/>
      <c r="E66" s="249">
        <f>Таблица!E247</f>
        <v>49831.6</v>
      </c>
    </row>
    <row r="67" spans="1:5" ht="30" x14ac:dyDescent="0.2">
      <c r="A67" s="213" t="s">
        <v>950</v>
      </c>
      <c r="B67" s="220" t="s">
        <v>325</v>
      </c>
      <c r="C67" s="215" t="s">
        <v>55</v>
      </c>
      <c r="D67" s="272"/>
      <c r="E67" s="247">
        <f>Таблица!E248</f>
        <v>50035.700000000004</v>
      </c>
    </row>
    <row r="68" spans="1:5" ht="30" x14ac:dyDescent="0.2">
      <c r="A68" s="208" t="s">
        <v>952</v>
      </c>
      <c r="B68" s="221" t="s">
        <v>325</v>
      </c>
      <c r="C68" s="211" t="s">
        <v>56</v>
      </c>
      <c r="D68" s="273"/>
      <c r="E68" s="248">
        <f>Таблица!E249</f>
        <v>51403.3</v>
      </c>
    </row>
    <row r="69" spans="1:5" ht="30" x14ac:dyDescent="0.2">
      <c r="A69" s="208" t="s">
        <v>954</v>
      </c>
      <c r="B69" s="221" t="s">
        <v>325</v>
      </c>
      <c r="C69" s="211" t="s">
        <v>57</v>
      </c>
      <c r="D69" s="273"/>
      <c r="E69" s="248">
        <f>Таблица!E250</f>
        <v>52490.1</v>
      </c>
    </row>
    <row r="70" spans="1:5" ht="30" x14ac:dyDescent="0.2">
      <c r="A70" s="208" t="s">
        <v>956</v>
      </c>
      <c r="B70" s="221" t="s">
        <v>325</v>
      </c>
      <c r="C70" s="211" t="s">
        <v>58</v>
      </c>
      <c r="D70" s="273"/>
      <c r="E70" s="248">
        <f>Таблица!E251</f>
        <v>52773.5</v>
      </c>
    </row>
    <row r="71" spans="1:5" ht="30.75" thickBot="1" x14ac:dyDescent="0.25">
      <c r="A71" s="214" t="s">
        <v>958</v>
      </c>
      <c r="B71" s="222" t="s">
        <v>325</v>
      </c>
      <c r="C71" s="212" t="s">
        <v>59</v>
      </c>
      <c r="D71" s="282"/>
      <c r="E71" s="249">
        <f>Таблица!E252</f>
        <v>54154.1</v>
      </c>
    </row>
    <row r="72" spans="1:5" ht="25.5" customHeight="1" x14ac:dyDescent="0.2">
      <c r="A72" s="213" t="s">
        <v>960</v>
      </c>
      <c r="B72" s="220" t="s">
        <v>326</v>
      </c>
      <c r="C72" s="215" t="s">
        <v>61</v>
      </c>
      <c r="D72" s="272"/>
      <c r="E72" s="247">
        <f>Таблица!E253</f>
        <v>34849.1</v>
      </c>
    </row>
    <row r="73" spans="1:5" ht="25.5" customHeight="1" x14ac:dyDescent="0.2">
      <c r="A73" s="208" t="s">
        <v>962</v>
      </c>
      <c r="B73" s="221" t="s">
        <v>326</v>
      </c>
      <c r="C73" s="211" t="s">
        <v>62</v>
      </c>
      <c r="D73" s="273"/>
      <c r="E73" s="248">
        <f>Таблица!E254</f>
        <v>35532.9</v>
      </c>
    </row>
    <row r="74" spans="1:5" ht="25.5" customHeight="1" x14ac:dyDescent="0.2">
      <c r="A74" s="208" t="s">
        <v>964</v>
      </c>
      <c r="B74" s="221" t="s">
        <v>326</v>
      </c>
      <c r="C74" s="211" t="s">
        <v>63</v>
      </c>
      <c r="D74" s="273"/>
      <c r="E74" s="248">
        <f>Таблица!E255</f>
        <v>36076.300000000003</v>
      </c>
    </row>
    <row r="75" spans="1:5" ht="25.5" customHeight="1" x14ac:dyDescent="0.2">
      <c r="A75" s="208" t="s">
        <v>966</v>
      </c>
      <c r="B75" s="221" t="s">
        <v>326</v>
      </c>
      <c r="C75" s="211" t="s">
        <v>64</v>
      </c>
      <c r="D75" s="273"/>
      <c r="E75" s="248">
        <f>Таблица!E256</f>
        <v>36218</v>
      </c>
    </row>
    <row r="76" spans="1:5" ht="25.5" customHeight="1" thickBot="1" x14ac:dyDescent="0.25">
      <c r="A76" s="214" t="s">
        <v>968</v>
      </c>
      <c r="B76" s="222" t="s">
        <v>326</v>
      </c>
      <c r="C76" s="212" t="s">
        <v>65</v>
      </c>
      <c r="D76" s="282"/>
      <c r="E76" s="249">
        <f>Таблица!E257</f>
        <v>36908.300000000003</v>
      </c>
    </row>
    <row r="77" spans="1:5" ht="30" x14ac:dyDescent="0.2">
      <c r="A77" s="213" t="s">
        <v>970</v>
      </c>
      <c r="B77" s="220" t="s">
        <v>325</v>
      </c>
      <c r="C77" s="215" t="s">
        <v>66</v>
      </c>
      <c r="D77" s="272"/>
      <c r="E77" s="247">
        <f>Таблица!E258</f>
        <v>66596.400000000009</v>
      </c>
    </row>
    <row r="78" spans="1:5" ht="30" x14ac:dyDescent="0.2">
      <c r="A78" s="208" t="s">
        <v>972</v>
      </c>
      <c r="B78" s="221" t="s">
        <v>325</v>
      </c>
      <c r="C78" s="211" t="s">
        <v>67</v>
      </c>
      <c r="D78" s="273"/>
      <c r="E78" s="248">
        <f>Таблица!E259</f>
        <v>67964</v>
      </c>
    </row>
    <row r="79" spans="1:5" ht="30" x14ac:dyDescent="0.2">
      <c r="A79" s="208" t="s">
        <v>974</v>
      </c>
      <c r="B79" s="221" t="s">
        <v>325</v>
      </c>
      <c r="C79" s="211" t="s">
        <v>68</v>
      </c>
      <c r="D79" s="273"/>
      <c r="E79" s="248">
        <f>Таблица!E260</f>
        <v>69050.8</v>
      </c>
    </row>
    <row r="80" spans="1:5" ht="30" x14ac:dyDescent="0.2">
      <c r="A80" s="208" t="s">
        <v>976</v>
      </c>
      <c r="B80" s="221" t="s">
        <v>325</v>
      </c>
      <c r="C80" s="211" t="s">
        <v>69</v>
      </c>
      <c r="D80" s="273"/>
      <c r="E80" s="248">
        <f>Таблица!E261</f>
        <v>69334.2</v>
      </c>
    </row>
    <row r="81" spans="1:5" ht="30.75" thickBot="1" x14ac:dyDescent="0.25">
      <c r="A81" s="238" t="s">
        <v>978</v>
      </c>
      <c r="B81" s="236" t="s">
        <v>325</v>
      </c>
      <c r="C81" s="219" t="s">
        <v>70</v>
      </c>
      <c r="D81" s="274"/>
      <c r="E81" s="250">
        <f>Таблица!E262</f>
        <v>70714.8</v>
      </c>
    </row>
    <row r="82" spans="1:5" ht="24" customHeight="1" thickBot="1" x14ac:dyDescent="0.25">
      <c r="A82" s="275" t="s">
        <v>117</v>
      </c>
      <c r="B82" s="276"/>
      <c r="C82" s="276"/>
      <c r="D82" s="276"/>
      <c r="E82" s="277"/>
    </row>
    <row r="83" spans="1:5" ht="16.5" customHeight="1" thickBot="1" x14ac:dyDescent="0.25">
      <c r="A83" s="223" t="s">
        <v>0</v>
      </c>
      <c r="B83" s="224" t="s">
        <v>1</v>
      </c>
      <c r="C83" s="225" t="s">
        <v>2</v>
      </c>
      <c r="D83" s="225" t="s">
        <v>3</v>
      </c>
      <c r="E83" s="244" t="s">
        <v>4</v>
      </c>
    </row>
    <row r="84" spans="1:5" ht="18" customHeight="1" x14ac:dyDescent="0.2">
      <c r="A84" s="195" t="s">
        <v>577</v>
      </c>
      <c r="B84" s="226" t="s">
        <v>327</v>
      </c>
      <c r="C84" s="227" t="s">
        <v>119</v>
      </c>
      <c r="D84" s="269"/>
      <c r="E84" s="247">
        <f>Таблица!E263</f>
        <v>31473</v>
      </c>
    </row>
    <row r="85" spans="1:5" ht="18" customHeight="1" x14ac:dyDescent="0.2">
      <c r="A85" s="198" t="s">
        <v>578</v>
      </c>
      <c r="B85" s="228" t="s">
        <v>327</v>
      </c>
      <c r="C85" s="229" t="s">
        <v>120</v>
      </c>
      <c r="D85" s="270"/>
      <c r="E85" s="248">
        <f>Таблица!E264</f>
        <v>32840.6</v>
      </c>
    </row>
    <row r="86" spans="1:5" ht="18" customHeight="1" x14ac:dyDescent="0.2">
      <c r="A86" s="198" t="s">
        <v>579</v>
      </c>
      <c r="B86" s="228" t="s">
        <v>327</v>
      </c>
      <c r="C86" s="229" t="s">
        <v>121</v>
      </c>
      <c r="D86" s="270"/>
      <c r="E86" s="248">
        <f>Таблица!E265</f>
        <v>33927.4</v>
      </c>
    </row>
    <row r="87" spans="1:5" ht="18" customHeight="1" x14ac:dyDescent="0.2">
      <c r="A87" s="198" t="s">
        <v>580</v>
      </c>
      <c r="B87" s="228" t="s">
        <v>327</v>
      </c>
      <c r="C87" s="229" t="s">
        <v>122</v>
      </c>
      <c r="D87" s="270"/>
      <c r="E87" s="248">
        <f>Таблица!E266</f>
        <v>34210.800000000003</v>
      </c>
    </row>
    <row r="88" spans="1:5" ht="18" customHeight="1" thickBot="1" x14ac:dyDescent="0.25">
      <c r="A88" s="230" t="s">
        <v>581</v>
      </c>
      <c r="B88" s="231" t="s">
        <v>327</v>
      </c>
      <c r="C88" s="232" t="s">
        <v>123</v>
      </c>
      <c r="D88" s="278"/>
      <c r="E88" s="250">
        <f>Таблица!E267</f>
        <v>35591.4</v>
      </c>
    </row>
    <row r="89" spans="1:5" ht="18" customHeight="1" x14ac:dyDescent="0.2">
      <c r="A89" s="195" t="s">
        <v>582</v>
      </c>
      <c r="B89" s="226" t="s">
        <v>328</v>
      </c>
      <c r="C89" s="227" t="s">
        <v>127</v>
      </c>
      <c r="D89" s="269"/>
      <c r="E89" s="247">
        <f>Таблица!E268</f>
        <v>44894.200000000004</v>
      </c>
    </row>
    <row r="90" spans="1:5" ht="18" customHeight="1" x14ac:dyDescent="0.2">
      <c r="A90" s="198" t="s">
        <v>583</v>
      </c>
      <c r="B90" s="228" t="s">
        <v>328</v>
      </c>
      <c r="C90" s="229" t="s">
        <v>123</v>
      </c>
      <c r="D90" s="270"/>
      <c r="E90" s="248">
        <f>Таблица!E269</f>
        <v>46945.599999999999</v>
      </c>
    </row>
    <row r="91" spans="1:5" ht="18" customHeight="1" x14ac:dyDescent="0.2">
      <c r="A91" s="198" t="s">
        <v>584</v>
      </c>
      <c r="B91" s="228" t="s">
        <v>328</v>
      </c>
      <c r="C91" s="229" t="s">
        <v>128</v>
      </c>
      <c r="D91" s="270"/>
      <c r="E91" s="248">
        <f>Таблица!E270</f>
        <v>48575.8</v>
      </c>
    </row>
    <row r="92" spans="1:5" ht="18" customHeight="1" x14ac:dyDescent="0.2">
      <c r="A92" s="198" t="s">
        <v>585</v>
      </c>
      <c r="B92" s="228" t="s">
        <v>328</v>
      </c>
      <c r="C92" s="229" t="s">
        <v>129</v>
      </c>
      <c r="D92" s="270"/>
      <c r="E92" s="248">
        <f>Таблица!E271</f>
        <v>49000.9</v>
      </c>
    </row>
    <row r="93" spans="1:5" ht="18" customHeight="1" thickBot="1" x14ac:dyDescent="0.25">
      <c r="A93" s="230" t="s">
        <v>586</v>
      </c>
      <c r="B93" s="231" t="s">
        <v>328</v>
      </c>
      <c r="C93" s="232" t="s">
        <v>130</v>
      </c>
      <c r="D93" s="278"/>
      <c r="E93" s="250">
        <f>Таблица!E272</f>
        <v>51071.8</v>
      </c>
    </row>
    <row r="94" spans="1:5" ht="18" customHeight="1" x14ac:dyDescent="0.2">
      <c r="A94" s="195" t="s">
        <v>587</v>
      </c>
      <c r="B94" s="226" t="s">
        <v>329</v>
      </c>
      <c r="C94" s="227" t="s">
        <v>131</v>
      </c>
      <c r="D94" s="269"/>
      <c r="E94" s="247">
        <f>Таблица!E273</f>
        <v>55312.4</v>
      </c>
    </row>
    <row r="95" spans="1:5" ht="18" customHeight="1" x14ac:dyDescent="0.2">
      <c r="A95" s="198" t="s">
        <v>588</v>
      </c>
      <c r="B95" s="228" t="s">
        <v>329</v>
      </c>
      <c r="C95" s="229" t="s">
        <v>132</v>
      </c>
      <c r="D95" s="270"/>
      <c r="E95" s="248">
        <f>Таблица!E274</f>
        <v>58047.6</v>
      </c>
    </row>
    <row r="96" spans="1:5" ht="18" customHeight="1" x14ac:dyDescent="0.2">
      <c r="A96" s="198" t="s">
        <v>589</v>
      </c>
      <c r="B96" s="228" t="s">
        <v>329</v>
      </c>
      <c r="C96" s="229" t="s">
        <v>133</v>
      </c>
      <c r="D96" s="270"/>
      <c r="E96" s="248">
        <f>Таблица!E275</f>
        <v>60221.200000000004</v>
      </c>
    </row>
    <row r="97" spans="1:10" ht="18" customHeight="1" x14ac:dyDescent="0.2">
      <c r="A97" s="198" t="s">
        <v>590</v>
      </c>
      <c r="B97" s="228" t="s">
        <v>329</v>
      </c>
      <c r="C97" s="229" t="s">
        <v>134</v>
      </c>
      <c r="D97" s="270"/>
      <c r="E97" s="248">
        <f>Таблица!E276</f>
        <v>60788</v>
      </c>
    </row>
    <row r="98" spans="1:10" ht="18" customHeight="1" thickBot="1" x14ac:dyDescent="0.25">
      <c r="A98" s="230" t="s">
        <v>591</v>
      </c>
      <c r="B98" s="231" t="s">
        <v>329</v>
      </c>
      <c r="C98" s="232" t="s">
        <v>135</v>
      </c>
      <c r="D98" s="278"/>
      <c r="E98" s="250">
        <f>Таблица!E277</f>
        <v>63549.200000000004</v>
      </c>
    </row>
    <row r="99" spans="1:10" ht="18" customHeight="1" x14ac:dyDescent="0.2">
      <c r="A99" s="195" t="s">
        <v>592</v>
      </c>
      <c r="B99" s="226" t="s">
        <v>330</v>
      </c>
      <c r="C99" s="227" t="s">
        <v>136</v>
      </c>
      <c r="D99" s="269"/>
      <c r="E99" s="247">
        <f>Таблица!E278</f>
        <v>79439.100000000006</v>
      </c>
    </row>
    <row r="100" spans="1:10" ht="18" customHeight="1" x14ac:dyDescent="0.2">
      <c r="A100" s="198" t="s">
        <v>593</v>
      </c>
      <c r="B100" s="228" t="s">
        <v>330</v>
      </c>
      <c r="C100" s="229" t="s">
        <v>135</v>
      </c>
      <c r="D100" s="270"/>
      <c r="E100" s="248">
        <f>Таблица!E279</f>
        <v>83541.900000000009</v>
      </c>
    </row>
    <row r="101" spans="1:10" ht="18" customHeight="1" x14ac:dyDescent="0.2">
      <c r="A101" s="198" t="s">
        <v>594</v>
      </c>
      <c r="B101" s="228" t="s">
        <v>330</v>
      </c>
      <c r="C101" s="229" t="s">
        <v>137</v>
      </c>
      <c r="D101" s="270"/>
      <c r="E101" s="248">
        <f>Таблица!E280</f>
        <v>86802.3</v>
      </c>
    </row>
    <row r="102" spans="1:10" ht="18" customHeight="1" x14ac:dyDescent="0.2">
      <c r="A102" s="198" t="s">
        <v>595</v>
      </c>
      <c r="B102" s="228" t="s">
        <v>330</v>
      </c>
      <c r="C102" s="229" t="s">
        <v>138</v>
      </c>
      <c r="D102" s="270"/>
      <c r="E102" s="248">
        <f>Таблица!E281</f>
        <v>87652.5</v>
      </c>
    </row>
    <row r="103" spans="1:10" ht="18" customHeight="1" thickBot="1" x14ac:dyDescent="0.25">
      <c r="A103" s="230" t="s">
        <v>596</v>
      </c>
      <c r="B103" s="231" t="s">
        <v>330</v>
      </c>
      <c r="C103" s="232" t="s">
        <v>139</v>
      </c>
      <c r="D103" s="278"/>
      <c r="E103" s="250">
        <f>Таблица!E282</f>
        <v>91794.3</v>
      </c>
    </row>
    <row r="104" spans="1:10" ht="15.75" thickBot="1" x14ac:dyDescent="0.25">
      <c r="A104" s="279" t="s">
        <v>99</v>
      </c>
      <c r="B104" s="280"/>
      <c r="C104" s="280"/>
      <c r="D104" s="280"/>
      <c r="E104" s="281"/>
    </row>
    <row r="105" spans="1:10" ht="21" customHeight="1" x14ac:dyDescent="0.2">
      <c r="A105" s="213" t="s">
        <v>597</v>
      </c>
      <c r="B105" s="226" t="s">
        <v>331</v>
      </c>
      <c r="C105" s="227" t="s">
        <v>101</v>
      </c>
      <c r="D105" s="269"/>
      <c r="E105" s="247">
        <f>Таблица!E283</f>
        <v>28181.4</v>
      </c>
      <c r="F105" s="191"/>
      <c r="G105" s="233"/>
      <c r="H105" s="233"/>
      <c r="I105" s="233"/>
      <c r="J105" s="233"/>
    </row>
    <row r="106" spans="1:10" ht="21" customHeight="1" x14ac:dyDescent="0.2">
      <c r="A106" s="208" t="s">
        <v>598</v>
      </c>
      <c r="B106" s="228" t="s">
        <v>331</v>
      </c>
      <c r="C106" s="229" t="s">
        <v>102</v>
      </c>
      <c r="D106" s="270"/>
      <c r="E106" s="248">
        <f>Таблица!E284</f>
        <v>29559.4</v>
      </c>
      <c r="F106" s="191"/>
      <c r="G106" s="233"/>
      <c r="H106" s="233"/>
      <c r="I106" s="233"/>
      <c r="J106" s="233"/>
    </row>
    <row r="107" spans="1:10" ht="21" customHeight="1" x14ac:dyDescent="0.2">
      <c r="A107" s="208" t="s">
        <v>599</v>
      </c>
      <c r="B107" s="228" t="s">
        <v>331</v>
      </c>
      <c r="C107" s="229" t="s">
        <v>103</v>
      </c>
      <c r="D107" s="270"/>
      <c r="E107" s="248">
        <f>Таблица!E285</f>
        <v>30924.400000000001</v>
      </c>
      <c r="F107" s="191"/>
      <c r="G107" s="233"/>
      <c r="H107" s="233"/>
      <c r="I107" s="233"/>
      <c r="J107" s="233"/>
    </row>
    <row r="108" spans="1:10" ht="21" customHeight="1" x14ac:dyDescent="0.2">
      <c r="A108" s="208" t="s">
        <v>600</v>
      </c>
      <c r="B108" s="228" t="s">
        <v>331</v>
      </c>
      <c r="C108" s="229" t="s">
        <v>104</v>
      </c>
      <c r="D108" s="270"/>
      <c r="E108" s="248">
        <f>Таблица!E286</f>
        <v>31536.7</v>
      </c>
      <c r="F108" s="191"/>
      <c r="G108" s="233"/>
      <c r="H108" s="233"/>
      <c r="I108" s="233"/>
      <c r="J108" s="233"/>
    </row>
    <row r="109" spans="1:10" s="187" customFormat="1" ht="21" customHeight="1" thickBot="1" x14ac:dyDescent="0.25">
      <c r="A109" s="214" t="s">
        <v>601</v>
      </c>
      <c r="B109" s="234" t="s">
        <v>331</v>
      </c>
      <c r="C109" s="235" t="s">
        <v>105</v>
      </c>
      <c r="D109" s="271"/>
      <c r="E109" s="249">
        <f>Таблица!E287</f>
        <v>32951.1</v>
      </c>
      <c r="F109" s="191"/>
      <c r="G109" s="233"/>
      <c r="H109" s="233"/>
      <c r="I109" s="233"/>
      <c r="J109" s="233"/>
    </row>
    <row r="110" spans="1:10" s="187" customFormat="1" ht="21" customHeight="1" x14ac:dyDescent="0.2">
      <c r="A110" s="213" t="s">
        <v>602</v>
      </c>
      <c r="B110" s="226" t="s">
        <v>332</v>
      </c>
      <c r="C110" s="227" t="s">
        <v>108</v>
      </c>
      <c r="D110" s="269"/>
      <c r="E110" s="247">
        <f>Таблица!E288</f>
        <v>49887.5</v>
      </c>
      <c r="F110" s="191"/>
      <c r="G110" s="233"/>
      <c r="H110" s="233"/>
      <c r="I110" s="233"/>
      <c r="J110" s="233"/>
    </row>
    <row r="111" spans="1:10" s="187" customFormat="1" ht="21" customHeight="1" x14ac:dyDescent="0.2">
      <c r="A111" s="208" t="s">
        <v>603</v>
      </c>
      <c r="B111" s="228" t="s">
        <v>332</v>
      </c>
      <c r="C111" s="229" t="s">
        <v>109</v>
      </c>
      <c r="D111" s="270"/>
      <c r="E111" s="248">
        <f>Таблица!E289</f>
        <v>52643.5</v>
      </c>
      <c r="F111" s="191"/>
      <c r="G111" s="233"/>
      <c r="H111" s="233"/>
      <c r="I111" s="233"/>
      <c r="J111" s="233"/>
    </row>
    <row r="112" spans="1:10" s="187" customFormat="1" ht="21" customHeight="1" x14ac:dyDescent="0.2">
      <c r="A112" s="208" t="s">
        <v>604</v>
      </c>
      <c r="B112" s="228" t="s">
        <v>332</v>
      </c>
      <c r="C112" s="229" t="s">
        <v>110</v>
      </c>
      <c r="D112" s="270"/>
      <c r="E112" s="248">
        <f>Таблица!E290</f>
        <v>55373.5</v>
      </c>
      <c r="F112" s="191"/>
      <c r="G112" s="233"/>
      <c r="H112" s="233"/>
      <c r="I112" s="233"/>
      <c r="J112" s="233"/>
    </row>
    <row r="113" spans="1:10" s="187" customFormat="1" ht="21" customHeight="1" x14ac:dyDescent="0.2">
      <c r="A113" s="208" t="s">
        <v>605</v>
      </c>
      <c r="B113" s="228" t="s">
        <v>332</v>
      </c>
      <c r="C113" s="229" t="s">
        <v>111</v>
      </c>
      <c r="D113" s="270"/>
      <c r="E113" s="248">
        <f>Таблица!E291</f>
        <v>56598.1</v>
      </c>
      <c r="F113" s="191"/>
      <c r="G113" s="233"/>
      <c r="H113" s="233"/>
      <c r="I113" s="233"/>
      <c r="J113" s="233"/>
    </row>
    <row r="114" spans="1:10" s="187" customFormat="1" ht="21" customHeight="1" thickBot="1" x14ac:dyDescent="0.25">
      <c r="A114" s="214" t="s">
        <v>606</v>
      </c>
      <c r="B114" s="234" t="s">
        <v>332</v>
      </c>
      <c r="C114" s="235" t="s">
        <v>112</v>
      </c>
      <c r="D114" s="271"/>
      <c r="E114" s="249">
        <f>Таблица!E292</f>
        <v>59426.9</v>
      </c>
      <c r="F114" s="191"/>
      <c r="G114" s="233"/>
      <c r="H114" s="233"/>
      <c r="I114" s="233"/>
      <c r="J114" s="233"/>
    </row>
    <row r="115" spans="1:10" s="187" customFormat="1" ht="21" customHeight="1" x14ac:dyDescent="0.2">
      <c r="A115" s="213" t="s">
        <v>607</v>
      </c>
      <c r="B115" s="226" t="s">
        <v>333</v>
      </c>
      <c r="C115" s="227" t="s">
        <v>113</v>
      </c>
      <c r="D115" s="269"/>
      <c r="E115" s="247">
        <f>Таблица!E293</f>
        <v>71593.600000000006</v>
      </c>
      <c r="F115" s="191"/>
      <c r="G115" s="233"/>
      <c r="H115" s="233"/>
      <c r="I115" s="233"/>
      <c r="J115" s="233"/>
    </row>
    <row r="116" spans="1:10" s="187" customFormat="1" ht="21" customHeight="1" x14ac:dyDescent="0.2">
      <c r="A116" s="208" t="s">
        <v>608</v>
      </c>
      <c r="B116" s="228" t="s">
        <v>333</v>
      </c>
      <c r="C116" s="229" t="s">
        <v>112</v>
      </c>
      <c r="D116" s="270"/>
      <c r="E116" s="248">
        <f>Таблица!E294</f>
        <v>75727.600000000006</v>
      </c>
      <c r="F116" s="191"/>
      <c r="G116" s="233"/>
      <c r="H116" s="233"/>
      <c r="I116" s="233"/>
      <c r="J116" s="233"/>
    </row>
    <row r="117" spans="1:10" ht="21" customHeight="1" x14ac:dyDescent="0.2">
      <c r="A117" s="208" t="s">
        <v>609</v>
      </c>
      <c r="B117" s="228" t="s">
        <v>333</v>
      </c>
      <c r="C117" s="229" t="s">
        <v>114</v>
      </c>
      <c r="D117" s="270"/>
      <c r="E117" s="248">
        <f>Таблица!E295</f>
        <v>79822.600000000006</v>
      </c>
      <c r="F117" s="191"/>
      <c r="G117" s="233"/>
      <c r="H117" s="233"/>
      <c r="I117" s="233"/>
      <c r="J117" s="233"/>
    </row>
    <row r="118" spans="1:10" ht="21" customHeight="1" x14ac:dyDescent="0.2">
      <c r="A118" s="208" t="s">
        <v>610</v>
      </c>
      <c r="B118" s="228" t="s">
        <v>333</v>
      </c>
      <c r="C118" s="229" t="s">
        <v>115</v>
      </c>
      <c r="D118" s="270"/>
      <c r="E118" s="248">
        <f>Таблица!E296</f>
        <v>81659.5</v>
      </c>
      <c r="F118" s="191"/>
      <c r="G118" s="233"/>
      <c r="H118" s="233"/>
      <c r="I118" s="233"/>
      <c r="J118" s="233"/>
    </row>
    <row r="119" spans="1:10" ht="21" customHeight="1" thickBot="1" x14ac:dyDescent="0.25">
      <c r="A119" s="214" t="s">
        <v>611</v>
      </c>
      <c r="B119" s="234" t="s">
        <v>333</v>
      </c>
      <c r="C119" s="235" t="s">
        <v>116</v>
      </c>
      <c r="D119" s="271"/>
      <c r="E119" s="249">
        <f>Таблица!E297</f>
        <v>85902.7</v>
      </c>
    </row>
    <row r="120" spans="1:10" ht="45" x14ac:dyDescent="0.2">
      <c r="A120" s="204" t="s">
        <v>612</v>
      </c>
      <c r="B120" s="220" t="s">
        <v>334</v>
      </c>
      <c r="C120" s="227" t="s">
        <v>101</v>
      </c>
      <c r="D120" s="272"/>
      <c r="E120" s="247">
        <f>Таблица!E298</f>
        <v>21706.100000000002</v>
      </c>
    </row>
    <row r="121" spans="1:10" ht="45" x14ac:dyDescent="0.2">
      <c r="A121" s="206" t="s">
        <v>613</v>
      </c>
      <c r="B121" s="221" t="s">
        <v>334</v>
      </c>
      <c r="C121" s="229" t="s">
        <v>102</v>
      </c>
      <c r="D121" s="273"/>
      <c r="E121" s="248">
        <f>Таблица!E299</f>
        <v>23084.100000000002</v>
      </c>
    </row>
    <row r="122" spans="1:10" ht="45" x14ac:dyDescent="0.2">
      <c r="A122" s="206" t="s">
        <v>614</v>
      </c>
      <c r="B122" s="221" t="s">
        <v>334</v>
      </c>
      <c r="C122" s="229" t="s">
        <v>103</v>
      </c>
      <c r="D122" s="273"/>
      <c r="E122" s="248">
        <f>Таблица!E300</f>
        <v>24449.100000000002</v>
      </c>
    </row>
    <row r="123" spans="1:10" ht="45" x14ac:dyDescent="0.2">
      <c r="A123" s="206" t="s">
        <v>615</v>
      </c>
      <c r="B123" s="221" t="s">
        <v>334</v>
      </c>
      <c r="C123" s="229" t="s">
        <v>104</v>
      </c>
      <c r="D123" s="273"/>
      <c r="E123" s="248">
        <f>Таблица!E301</f>
        <v>25061.4</v>
      </c>
    </row>
    <row r="124" spans="1:10" ht="45.75" thickBot="1" x14ac:dyDescent="0.25">
      <c r="A124" s="216" t="s">
        <v>616</v>
      </c>
      <c r="B124" s="236" t="s">
        <v>334</v>
      </c>
      <c r="C124" s="232" t="s">
        <v>105</v>
      </c>
      <c r="D124" s="274"/>
      <c r="E124" s="250">
        <f>Таблица!E302</f>
        <v>26475.8</v>
      </c>
    </row>
    <row r="125" spans="1:10" x14ac:dyDescent="0.2">
      <c r="A125" s="239" t="s">
        <v>227</v>
      </c>
      <c r="B125" s="240"/>
      <c r="C125" s="241"/>
      <c r="D125" s="242"/>
      <c r="E125" s="251"/>
    </row>
    <row r="126" spans="1:10" x14ac:dyDescent="0.2">
      <c r="A126" s="241"/>
      <c r="B126" s="240"/>
      <c r="C126" s="241"/>
      <c r="D126" s="242"/>
      <c r="E126" s="251"/>
    </row>
    <row r="127" spans="1:10" x14ac:dyDescent="0.2">
      <c r="A127" s="241"/>
      <c r="B127" s="240"/>
      <c r="C127" s="241"/>
      <c r="D127" s="242"/>
      <c r="E127" s="251"/>
    </row>
    <row r="128" spans="1:10" x14ac:dyDescent="0.2">
      <c r="A128" s="241"/>
      <c r="B128" s="240"/>
      <c r="C128" s="241"/>
      <c r="D128" s="242"/>
      <c r="E128" s="251"/>
    </row>
    <row r="129" spans="1:5" x14ac:dyDescent="0.2">
      <c r="A129" s="241"/>
      <c r="B129" s="240"/>
      <c r="C129" s="241"/>
      <c r="D129" s="242"/>
      <c r="E129" s="251"/>
    </row>
    <row r="130" spans="1:5" x14ac:dyDescent="0.2">
      <c r="A130" s="241"/>
      <c r="B130" s="240"/>
      <c r="C130" s="241"/>
      <c r="D130" s="242"/>
      <c r="E130" s="251"/>
    </row>
    <row r="131" spans="1:5" x14ac:dyDescent="0.2">
      <c r="A131" s="241"/>
      <c r="B131" s="240"/>
      <c r="C131" s="241"/>
      <c r="D131" s="242"/>
      <c r="E131" s="251"/>
    </row>
    <row r="132" spans="1:5" x14ac:dyDescent="0.2">
      <c r="A132" s="241"/>
      <c r="B132" s="240"/>
      <c r="C132" s="241"/>
      <c r="D132" s="242"/>
      <c r="E132" s="251"/>
    </row>
    <row r="133" spans="1:5" x14ac:dyDescent="0.2">
      <c r="A133" s="241"/>
      <c r="B133" s="240"/>
      <c r="C133" s="241"/>
      <c r="D133" s="242"/>
      <c r="E133" s="251"/>
    </row>
    <row r="134" spans="1:5" x14ac:dyDescent="0.2">
      <c r="A134" s="241"/>
      <c r="B134" s="240"/>
      <c r="C134" s="241"/>
      <c r="D134" s="242"/>
      <c r="E134" s="251"/>
    </row>
    <row r="135" spans="1:5" x14ac:dyDescent="0.2">
      <c r="A135" s="241"/>
      <c r="B135" s="240"/>
      <c r="C135" s="241"/>
      <c r="D135" s="242"/>
      <c r="E135" s="251"/>
    </row>
    <row r="136" spans="1:5" x14ac:dyDescent="0.2">
      <c r="A136" s="241"/>
      <c r="B136" s="240"/>
      <c r="C136" s="241"/>
      <c r="D136" s="242"/>
      <c r="E136" s="251"/>
    </row>
    <row r="137" spans="1:5" x14ac:dyDescent="0.2">
      <c r="A137" s="241"/>
      <c r="B137" s="240"/>
      <c r="C137" s="241"/>
      <c r="D137" s="242"/>
      <c r="E137" s="251"/>
    </row>
    <row r="138" spans="1:5" x14ac:dyDescent="0.2">
      <c r="A138" s="241"/>
      <c r="B138" s="240"/>
      <c r="C138" s="241"/>
      <c r="D138" s="242"/>
      <c r="E138" s="251"/>
    </row>
    <row r="139" spans="1:5" x14ac:dyDescent="0.2">
      <c r="A139" s="241"/>
      <c r="B139" s="240"/>
      <c r="C139" s="241"/>
      <c r="D139" s="242"/>
      <c r="E139" s="251"/>
    </row>
    <row r="140" spans="1:5" x14ac:dyDescent="0.2">
      <c r="A140" s="241"/>
      <c r="B140" s="240"/>
      <c r="C140" s="241"/>
      <c r="D140" s="242"/>
      <c r="E140" s="251"/>
    </row>
    <row r="141" spans="1:5" x14ac:dyDescent="0.2">
      <c r="A141" s="241"/>
      <c r="B141" s="240"/>
      <c r="C141" s="241"/>
      <c r="D141" s="242"/>
      <c r="E141" s="251"/>
    </row>
    <row r="142" spans="1:5" x14ac:dyDescent="0.2">
      <c r="A142" s="241"/>
      <c r="B142" s="240"/>
      <c r="C142" s="241"/>
      <c r="D142" s="242"/>
      <c r="E142" s="251"/>
    </row>
    <row r="143" spans="1:5" x14ac:dyDescent="0.2">
      <c r="A143" s="241"/>
      <c r="B143" s="240"/>
      <c r="C143" s="241"/>
      <c r="D143" s="242"/>
      <c r="E143" s="251"/>
    </row>
    <row r="144" spans="1:5" x14ac:dyDescent="0.2">
      <c r="A144" s="241"/>
      <c r="B144" s="240"/>
      <c r="C144" s="241"/>
      <c r="D144" s="242"/>
      <c r="E144" s="251"/>
    </row>
    <row r="145" spans="1:5" x14ac:dyDescent="0.2">
      <c r="A145" s="241"/>
      <c r="B145" s="240"/>
      <c r="C145" s="241"/>
      <c r="D145" s="242"/>
      <c r="E145" s="251"/>
    </row>
    <row r="146" spans="1:5" x14ac:dyDescent="0.2">
      <c r="A146" s="241"/>
      <c r="B146" s="240"/>
      <c r="C146" s="241"/>
      <c r="D146" s="242"/>
      <c r="E146" s="251"/>
    </row>
  </sheetData>
  <sheetProtection password="E7C5" sheet="1" objects="1" scenarios="1" selectLockedCells="1" selectUnlockedCells="1"/>
  <mergeCells count="28">
    <mergeCell ref="D57:D61"/>
    <mergeCell ref="A9:E9"/>
    <mergeCell ref="D17:D21"/>
    <mergeCell ref="D22:D25"/>
    <mergeCell ref="D26:D29"/>
    <mergeCell ref="D30:D34"/>
    <mergeCell ref="D35:D36"/>
    <mergeCell ref="A15:E15"/>
    <mergeCell ref="A10:E10"/>
    <mergeCell ref="D37:D38"/>
    <mergeCell ref="D39:D41"/>
    <mergeCell ref="D42:D46"/>
    <mergeCell ref="D47:D51"/>
    <mergeCell ref="D52:D56"/>
    <mergeCell ref="D62:D66"/>
    <mergeCell ref="D67:D71"/>
    <mergeCell ref="D72:D76"/>
    <mergeCell ref="D77:D81"/>
    <mergeCell ref="D120:D124"/>
    <mergeCell ref="D110:D114"/>
    <mergeCell ref="D115:D119"/>
    <mergeCell ref="A104:E104"/>
    <mergeCell ref="A82:E82"/>
    <mergeCell ref="D84:D88"/>
    <mergeCell ref="D89:D93"/>
    <mergeCell ref="D94:D98"/>
    <mergeCell ref="D99:D103"/>
    <mergeCell ref="D105:D109"/>
  </mergeCells>
  <pageMargins left="0.39370078740157483" right="0.39370078740157483" top="0.39370078740157483" bottom="0.39370078740157483" header="0.78740157480314965" footer="0.78740157480314965"/>
  <pageSetup paperSize="9" scale="61" fitToHeight="3" orientation="portrait" useFirstPageNumber="1" verticalDpi="300" r:id="rId1"/>
  <headerFooter alignWithMargins="0"/>
  <rowBreaks count="2" manualBreakCount="2">
    <brk id="46" max="4" man="1"/>
    <brk id="103" max="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BL320"/>
  <sheetViews>
    <sheetView zoomScale="80" zoomScaleNormal="80" zoomScaleSheetLayoutView="90" workbookViewId="0">
      <selection activeCell="G8" sqref="G7:G8"/>
    </sheetView>
  </sheetViews>
  <sheetFormatPr defaultColWidth="11.5703125" defaultRowHeight="15.75" x14ac:dyDescent="0.2"/>
  <cols>
    <col min="1" max="1" width="26.42578125" style="62" customWidth="1"/>
    <col min="2" max="2" width="41.5703125" style="1" customWidth="1"/>
    <col min="3" max="3" width="19.28515625" style="1" customWidth="1"/>
    <col min="4" max="4" width="12.5703125" style="1" customWidth="1"/>
    <col min="5" max="5" width="18.5703125" style="1" customWidth="1"/>
    <col min="6" max="6" width="14.28515625" style="1" hidden="1" customWidth="1"/>
    <col min="7" max="7" width="14.28515625" style="1" customWidth="1"/>
    <col min="8" max="8" width="10.5703125" style="1" customWidth="1"/>
    <col min="9" max="9" width="10.7109375" style="1" customWidth="1"/>
    <col min="10" max="10" width="12.7109375" style="1" customWidth="1"/>
    <col min="11" max="11" width="10.85546875" style="1" customWidth="1"/>
    <col min="12" max="12" width="23.85546875" style="1" customWidth="1"/>
    <col min="13" max="13" width="28.28515625" style="185" customWidth="1"/>
    <col min="14" max="14" width="20.140625" style="1" customWidth="1"/>
    <col min="15" max="15" width="57.28515625" style="1" customWidth="1"/>
    <col min="16" max="16" width="16.5703125" style="1" customWidth="1"/>
    <col min="17" max="17" width="6.85546875" style="7" customWidth="1"/>
    <col min="18" max="18" width="11" style="7" customWidth="1"/>
    <col min="19" max="19" width="3.42578125" style="7" customWidth="1"/>
    <col min="20" max="20" width="18.5703125" style="7" customWidth="1"/>
    <col min="21" max="21" width="52.7109375" style="7" customWidth="1"/>
    <col min="22" max="22" width="15.7109375" style="64" customWidth="1"/>
    <col min="23" max="23" width="5.85546875" style="1" customWidth="1"/>
    <col min="24" max="24" width="11.5703125" style="1" customWidth="1"/>
    <col min="25" max="25" width="2.42578125" style="1" customWidth="1"/>
    <col min="26" max="26" width="16.7109375" style="1" customWidth="1"/>
    <col min="27" max="27" width="41.85546875" style="1" customWidth="1"/>
    <col min="28" max="28" width="14.140625" style="1" customWidth="1"/>
    <col min="29" max="29" width="5.140625" style="1" customWidth="1"/>
    <col min="30" max="30" width="11.5703125" style="1" customWidth="1"/>
    <col min="31" max="31" width="2.42578125" style="1" customWidth="1"/>
    <col min="32" max="32" width="13.42578125" style="1" customWidth="1"/>
    <col min="33" max="33" width="51.140625" style="1" customWidth="1"/>
    <col min="34" max="34" width="13.7109375" style="1" customWidth="1"/>
    <col min="35" max="35" width="6.140625" style="1" customWidth="1"/>
    <col min="36" max="36" width="11.5703125" style="1" customWidth="1"/>
    <col min="37" max="37" width="3.140625" style="1" customWidth="1"/>
    <col min="38" max="38" width="13.42578125" style="1" customWidth="1"/>
    <col min="39" max="39" width="51.140625" style="1" customWidth="1"/>
    <col min="40" max="40" width="13.7109375" style="1" customWidth="1"/>
    <col min="41" max="41" width="6.140625" style="1" customWidth="1"/>
    <col min="42" max="51" width="11.5703125" style="1" customWidth="1"/>
    <col min="52" max="52" width="22.140625" style="1" customWidth="1"/>
    <col min="53" max="16384" width="11.5703125" style="1"/>
  </cols>
  <sheetData>
    <row r="1" spans="1:64" ht="18" customHeight="1" x14ac:dyDescent="0.2">
      <c r="E1" s="128" t="s">
        <v>5</v>
      </c>
      <c r="F1" s="148"/>
    </row>
    <row r="2" spans="1:64" ht="21" customHeight="1" thickBot="1" x14ac:dyDescent="0.25">
      <c r="E2" s="129">
        <v>1.3</v>
      </c>
      <c r="F2" s="155"/>
    </row>
    <row r="3" spans="1:64" ht="5.25" customHeight="1" thickBot="1" x14ac:dyDescent="0.25"/>
    <row r="4" spans="1:64" ht="18.600000000000001" customHeight="1" thickBot="1" x14ac:dyDescent="0.25">
      <c r="A4" s="123" t="s">
        <v>378</v>
      </c>
      <c r="B4" s="120"/>
      <c r="C4" s="120"/>
      <c r="D4" s="120"/>
      <c r="E4" s="122"/>
      <c r="F4" s="127"/>
      <c r="O4" s="63"/>
    </row>
    <row r="5" spans="1:64" ht="47.25" x14ac:dyDescent="0.2">
      <c r="A5" s="10" t="s">
        <v>463</v>
      </c>
      <c r="B5" s="11" t="s">
        <v>6</v>
      </c>
      <c r="C5" s="12" t="s">
        <v>9</v>
      </c>
      <c r="D5" s="32">
        <f>L5*K5+R5*Q5+X5*W5+AD5*AC5</f>
        <v>11905</v>
      </c>
      <c r="E5" s="65">
        <f t="shared" ref="E5:E68" si="0">D5*$E$2</f>
        <v>15476.5</v>
      </c>
      <c r="F5" s="108" t="s">
        <v>729</v>
      </c>
      <c r="G5" s="99"/>
      <c r="H5" s="142" t="s">
        <v>172</v>
      </c>
      <c r="I5" s="117" t="s">
        <v>146</v>
      </c>
      <c r="J5" s="85" t="s">
        <v>149</v>
      </c>
      <c r="K5" s="59">
        <v>1</v>
      </c>
      <c r="L5" s="131">
        <f>$D$167</f>
        <v>2086</v>
      </c>
      <c r="M5" s="186"/>
      <c r="N5" s="142" t="str">
        <f>$A$146</f>
        <v>50БПП.ОСЗ-72К</v>
      </c>
      <c r="O5" s="84" t="str">
        <f>$B$146</f>
        <v>Комплект опор стола П-образных завершающих 720мм</v>
      </c>
      <c r="P5" s="85" t="str">
        <f>$C$146</f>
        <v>720*60*713</v>
      </c>
      <c r="Q5" s="59">
        <v>1</v>
      </c>
      <c r="R5" s="131">
        <f>$D$146</f>
        <v>6704</v>
      </c>
      <c r="S5" s="1"/>
      <c r="T5" s="130" t="str">
        <f>$A$157</f>
        <v>50БМ.КТ-100</v>
      </c>
      <c r="U5" s="59" t="str">
        <f>$B$157</f>
        <v>Комплект траверс стола L1000мм</v>
      </c>
      <c r="V5" s="59" t="str">
        <f>$C$157</f>
        <v>994*100*43</v>
      </c>
      <c r="W5" s="59">
        <v>1</v>
      </c>
      <c r="X5" s="131">
        <f>$D$157</f>
        <v>3115</v>
      </c>
      <c r="Y5" s="124"/>
      <c r="Z5" s="121"/>
      <c r="AA5" s="124"/>
      <c r="AB5" s="124"/>
      <c r="AC5" s="124"/>
      <c r="AD5" s="124"/>
      <c r="AE5" s="121"/>
      <c r="AF5" s="121"/>
      <c r="AG5" s="124"/>
      <c r="AH5" s="124"/>
      <c r="AI5" s="124"/>
      <c r="AJ5" s="124"/>
      <c r="AK5" s="121"/>
      <c r="AL5" s="121"/>
      <c r="AM5" s="124"/>
      <c r="AN5" s="124"/>
      <c r="AO5" s="124"/>
      <c r="AP5" s="124"/>
      <c r="AZ5" s="108"/>
      <c r="BA5" s="108"/>
      <c r="BB5" s="99"/>
      <c r="BC5" s="99"/>
      <c r="BE5" s="121"/>
      <c r="BF5" s="124"/>
      <c r="BG5" s="124"/>
      <c r="BH5" s="124"/>
      <c r="BI5" s="124"/>
      <c r="BJ5" s="124"/>
      <c r="BK5" s="125"/>
      <c r="BL5" s="121"/>
    </row>
    <row r="6" spans="1:64" x14ac:dyDescent="0.2">
      <c r="A6" s="14" t="s">
        <v>464</v>
      </c>
      <c r="B6" s="2" t="s">
        <v>6</v>
      </c>
      <c r="C6" s="3" t="s">
        <v>10</v>
      </c>
      <c r="D6" s="33">
        <f t="shared" ref="D6:D13" si="1">L6*K6+R6*Q6+X6*W6+AD6*AC6</f>
        <v>12431</v>
      </c>
      <c r="E6" s="66">
        <f t="shared" si="0"/>
        <v>16160.300000000001</v>
      </c>
      <c r="F6" s="108" t="s">
        <v>730</v>
      </c>
      <c r="G6" s="99"/>
      <c r="H6" s="132" t="s">
        <v>173</v>
      </c>
      <c r="I6" s="54" t="s">
        <v>146</v>
      </c>
      <c r="J6" s="54" t="s">
        <v>150</v>
      </c>
      <c r="K6" s="54">
        <v>1</v>
      </c>
      <c r="L6" s="133">
        <f>$D$168</f>
        <v>2302</v>
      </c>
      <c r="M6" s="186"/>
      <c r="N6" s="132" t="str">
        <f t="shared" ref="N6:N13" si="2">$A$146</f>
        <v>50БПП.ОСЗ-72К</v>
      </c>
      <c r="O6" s="54" t="str">
        <f t="shared" ref="O6:O13" si="3">$B$146</f>
        <v>Комплект опор стола П-образных завершающих 720мм</v>
      </c>
      <c r="P6" s="54" t="str">
        <f t="shared" ref="P6:P13" si="4">$C$146</f>
        <v>720*60*713</v>
      </c>
      <c r="Q6" s="54">
        <v>1</v>
      </c>
      <c r="R6" s="133">
        <f t="shared" ref="R6:R13" si="5">$D$146</f>
        <v>6704</v>
      </c>
      <c r="S6" s="1"/>
      <c r="T6" s="132" t="str">
        <f>$A$158</f>
        <v>50БМ.КТ-120</v>
      </c>
      <c r="U6" s="54" t="str">
        <f>$B$158</f>
        <v>Комплект траверс стола L1200мм</v>
      </c>
      <c r="V6" s="54" t="str">
        <f>$C$158</f>
        <v>1194*100*43</v>
      </c>
      <c r="W6" s="54">
        <v>1</v>
      </c>
      <c r="X6" s="133">
        <f>$D$158</f>
        <v>3425</v>
      </c>
      <c r="Y6" s="124"/>
      <c r="Z6" s="121"/>
      <c r="AA6" s="124"/>
      <c r="AB6" s="124"/>
      <c r="AC6" s="124"/>
      <c r="AD6" s="124"/>
      <c r="AE6" s="121"/>
      <c r="AF6" s="121"/>
      <c r="AG6" s="124"/>
      <c r="AH6" s="124"/>
      <c r="AI6" s="124"/>
      <c r="AJ6" s="124"/>
      <c r="AK6" s="121"/>
      <c r="AL6" s="121"/>
      <c r="AM6" s="124"/>
      <c r="AN6" s="124"/>
      <c r="AO6" s="124"/>
      <c r="AP6" s="124"/>
      <c r="AZ6" s="108"/>
      <c r="BA6" s="108"/>
      <c r="BB6" s="99"/>
      <c r="BC6" s="99"/>
      <c r="BE6" s="121"/>
      <c r="BF6" s="124"/>
      <c r="BG6" s="124"/>
      <c r="BH6" s="124"/>
      <c r="BI6" s="124"/>
      <c r="BJ6" s="124"/>
      <c r="BK6" s="125"/>
      <c r="BL6" s="121"/>
    </row>
    <row r="7" spans="1:64" x14ac:dyDescent="0.2">
      <c r="A7" s="14" t="s">
        <v>465</v>
      </c>
      <c r="B7" s="2" t="s">
        <v>6</v>
      </c>
      <c r="C7" s="3" t="s">
        <v>11</v>
      </c>
      <c r="D7" s="33">
        <f t="shared" si="1"/>
        <v>12849</v>
      </c>
      <c r="E7" s="66">
        <f t="shared" si="0"/>
        <v>16703.7</v>
      </c>
      <c r="F7" s="99" t="s">
        <v>718</v>
      </c>
      <c r="G7" s="99"/>
      <c r="H7" s="132" t="s">
        <v>174</v>
      </c>
      <c r="I7" s="54" t="s">
        <v>146</v>
      </c>
      <c r="J7" s="54" t="s">
        <v>151</v>
      </c>
      <c r="K7" s="54">
        <v>1</v>
      </c>
      <c r="L7" s="133">
        <f>$D$169</f>
        <v>2410</v>
      </c>
      <c r="M7" s="186"/>
      <c r="N7" s="132" t="str">
        <f t="shared" si="2"/>
        <v>50БПП.ОСЗ-72К</v>
      </c>
      <c r="O7" s="54" t="str">
        <f t="shared" si="3"/>
        <v>Комплект опор стола П-образных завершающих 720мм</v>
      </c>
      <c r="P7" s="54" t="str">
        <f t="shared" si="4"/>
        <v>720*60*713</v>
      </c>
      <c r="Q7" s="54">
        <v>1</v>
      </c>
      <c r="R7" s="133">
        <f t="shared" si="5"/>
        <v>6704</v>
      </c>
      <c r="S7" s="1"/>
      <c r="T7" s="132" t="str">
        <f>$A$159</f>
        <v>50БМ.КТ-140</v>
      </c>
      <c r="U7" s="54" t="str">
        <f>$B$159</f>
        <v>Комплект траверс стола L1400мм</v>
      </c>
      <c r="V7" s="54" t="str">
        <f>$C$159</f>
        <v>1394*100*43</v>
      </c>
      <c r="W7" s="54">
        <v>1</v>
      </c>
      <c r="X7" s="133">
        <f>$D$159</f>
        <v>3735</v>
      </c>
      <c r="Y7" s="124"/>
      <c r="Z7" s="121"/>
      <c r="AA7" s="124"/>
      <c r="AB7" s="124"/>
      <c r="AC7" s="124"/>
      <c r="AD7" s="124"/>
      <c r="AE7" s="121"/>
      <c r="AF7" s="121"/>
      <c r="AG7" s="124"/>
      <c r="AH7" s="124"/>
      <c r="AI7" s="124"/>
      <c r="AJ7" s="124"/>
      <c r="AK7" s="121"/>
      <c r="AL7" s="121"/>
      <c r="AM7" s="124"/>
      <c r="AN7" s="124"/>
      <c r="AO7" s="124"/>
      <c r="AP7" s="124"/>
      <c r="AZ7" s="108"/>
      <c r="BA7" s="108"/>
      <c r="BB7" s="99"/>
      <c r="BC7" s="99"/>
      <c r="BE7" s="121"/>
      <c r="BF7" s="124"/>
      <c r="BG7" s="124"/>
      <c r="BH7" s="124"/>
      <c r="BI7" s="124"/>
      <c r="BJ7" s="124"/>
      <c r="BK7" s="125"/>
      <c r="BL7" s="121"/>
    </row>
    <row r="8" spans="1:64" x14ac:dyDescent="0.2">
      <c r="A8" s="14" t="s">
        <v>466</v>
      </c>
      <c r="B8" s="2" t="s">
        <v>6</v>
      </c>
      <c r="C8" s="3" t="s">
        <v>12</v>
      </c>
      <c r="D8" s="33">
        <f t="shared" si="1"/>
        <v>12958</v>
      </c>
      <c r="E8" s="66">
        <f t="shared" si="0"/>
        <v>16845.400000000001</v>
      </c>
      <c r="F8" s="99" t="s">
        <v>719</v>
      </c>
      <c r="G8" s="99"/>
      <c r="H8" s="132" t="s">
        <v>175</v>
      </c>
      <c r="I8" s="54" t="s">
        <v>146</v>
      </c>
      <c r="J8" s="54" t="s">
        <v>152</v>
      </c>
      <c r="K8" s="54">
        <v>1</v>
      </c>
      <c r="L8" s="133">
        <f>$D$170</f>
        <v>2519</v>
      </c>
      <c r="M8" s="186"/>
      <c r="N8" s="132" t="str">
        <f t="shared" si="2"/>
        <v>50БПП.ОСЗ-72К</v>
      </c>
      <c r="O8" s="54" t="str">
        <f t="shared" si="3"/>
        <v>Комплект опор стола П-образных завершающих 720мм</v>
      </c>
      <c r="P8" s="54" t="str">
        <f t="shared" si="4"/>
        <v>720*60*713</v>
      </c>
      <c r="Q8" s="54">
        <v>1</v>
      </c>
      <c r="R8" s="133">
        <f t="shared" si="5"/>
        <v>6704</v>
      </c>
      <c r="S8" s="1"/>
      <c r="T8" s="132" t="str">
        <f>$A$160</f>
        <v>50БМ.КТ-160</v>
      </c>
      <c r="U8" s="54" t="str">
        <f>$B$160</f>
        <v>Комплект траверс стола L1600мм</v>
      </c>
      <c r="V8" s="54" t="str">
        <f>$C$160</f>
        <v>1594*100*43</v>
      </c>
      <c r="W8" s="54">
        <v>1</v>
      </c>
      <c r="X8" s="133">
        <f>$D$160</f>
        <v>3735</v>
      </c>
      <c r="Y8" s="124"/>
      <c r="Z8" s="121"/>
      <c r="AA8" s="124"/>
      <c r="AB8" s="124"/>
      <c r="AC8" s="124"/>
      <c r="AD8" s="124"/>
      <c r="AE8" s="121"/>
      <c r="AF8" s="121"/>
      <c r="AG8" s="124"/>
      <c r="AH8" s="124"/>
      <c r="AI8" s="124"/>
      <c r="AJ8" s="124"/>
      <c r="AK8" s="121"/>
      <c r="AL8" s="121"/>
      <c r="AM8" s="124"/>
      <c r="AN8" s="124"/>
      <c r="AO8" s="124"/>
      <c r="AP8" s="124"/>
      <c r="AZ8" s="108"/>
      <c r="BA8" s="108"/>
      <c r="BB8" s="99"/>
      <c r="BC8" s="99"/>
      <c r="BE8" s="121"/>
      <c r="BF8" s="124"/>
      <c r="BG8" s="124"/>
      <c r="BH8" s="124"/>
      <c r="BI8" s="124"/>
      <c r="BJ8" s="124"/>
      <c r="BK8" s="125"/>
      <c r="BL8" s="121"/>
    </row>
    <row r="9" spans="1:64" ht="16.5" thickBot="1" x14ac:dyDescent="0.25">
      <c r="A9" s="15" t="s">
        <v>467</v>
      </c>
      <c r="B9" s="16" t="s">
        <v>6</v>
      </c>
      <c r="C9" s="17" t="s">
        <v>13</v>
      </c>
      <c r="D9" s="34">
        <f t="shared" si="1"/>
        <v>13489</v>
      </c>
      <c r="E9" s="67">
        <f t="shared" si="0"/>
        <v>17535.7</v>
      </c>
      <c r="F9" s="99" t="s">
        <v>731</v>
      </c>
      <c r="G9" s="99"/>
      <c r="H9" s="135" t="s">
        <v>176</v>
      </c>
      <c r="I9" s="56" t="s">
        <v>146</v>
      </c>
      <c r="J9" s="56" t="s">
        <v>153</v>
      </c>
      <c r="K9" s="56">
        <v>1</v>
      </c>
      <c r="L9" s="141">
        <f>$D$171</f>
        <v>2741</v>
      </c>
      <c r="M9" s="186"/>
      <c r="N9" s="137" t="str">
        <f t="shared" si="2"/>
        <v>50БПП.ОСЗ-72К</v>
      </c>
      <c r="O9" s="76" t="str">
        <f t="shared" si="3"/>
        <v>Комплект опор стола П-образных завершающих 720мм</v>
      </c>
      <c r="P9" s="76" t="str">
        <f t="shared" si="4"/>
        <v>720*60*713</v>
      </c>
      <c r="Q9" s="76">
        <v>1</v>
      </c>
      <c r="R9" s="138">
        <f t="shared" si="5"/>
        <v>6704</v>
      </c>
      <c r="S9" s="1"/>
      <c r="T9" s="137" t="str">
        <f>$A$161</f>
        <v>50БМ.КТ-180</v>
      </c>
      <c r="U9" s="76" t="str">
        <f>$B$161</f>
        <v>Комплект траверс стола L1800мм</v>
      </c>
      <c r="V9" s="76" t="str">
        <f>$C$161</f>
        <v>1794*100*43</v>
      </c>
      <c r="W9" s="76">
        <v>1</v>
      </c>
      <c r="X9" s="138">
        <f>$D$161</f>
        <v>4044</v>
      </c>
      <c r="Y9" s="124"/>
      <c r="Z9" s="121"/>
      <c r="AA9" s="124"/>
      <c r="AB9" s="124"/>
      <c r="AC9" s="124"/>
      <c r="AD9" s="124"/>
      <c r="AE9" s="121"/>
      <c r="AF9" s="121"/>
      <c r="AG9" s="124"/>
      <c r="AH9" s="124"/>
      <c r="AI9" s="124"/>
      <c r="AJ9" s="124"/>
      <c r="AK9" s="121"/>
      <c r="AL9" s="121"/>
      <c r="AM9" s="124"/>
      <c r="AN9" s="124"/>
      <c r="AO9" s="124"/>
      <c r="AP9" s="124"/>
      <c r="AZ9" s="108"/>
      <c r="BA9" s="108"/>
      <c r="BB9" s="99"/>
      <c r="BC9" s="99"/>
      <c r="BE9" s="121"/>
      <c r="BF9" s="124"/>
      <c r="BG9" s="124"/>
      <c r="BH9" s="124"/>
      <c r="BI9" s="124"/>
      <c r="BJ9" s="124"/>
      <c r="BK9" s="125"/>
      <c r="BL9" s="121"/>
    </row>
    <row r="10" spans="1:64" ht="16.5" thickBot="1" x14ac:dyDescent="0.25">
      <c r="A10" s="10" t="s">
        <v>732</v>
      </c>
      <c r="B10" s="11" t="s">
        <v>7</v>
      </c>
      <c r="C10" s="12" t="s">
        <v>15</v>
      </c>
      <c r="D10" s="32">
        <f t="shared" si="1"/>
        <v>13711</v>
      </c>
      <c r="E10" s="65">
        <f t="shared" si="0"/>
        <v>17824.3</v>
      </c>
      <c r="F10" s="99" t="s">
        <v>733</v>
      </c>
      <c r="G10" s="99"/>
      <c r="H10" s="130" t="s">
        <v>177</v>
      </c>
      <c r="I10" s="59" t="s">
        <v>145</v>
      </c>
      <c r="J10" s="59" t="s">
        <v>148</v>
      </c>
      <c r="K10" s="59">
        <v>1</v>
      </c>
      <c r="L10" s="131">
        <f>$D$172</f>
        <v>3272</v>
      </c>
      <c r="M10" s="186"/>
      <c r="N10" s="130" t="str">
        <f t="shared" si="2"/>
        <v>50БПП.ОСЗ-72К</v>
      </c>
      <c r="O10" s="59" t="str">
        <f t="shared" si="3"/>
        <v>Комплект опор стола П-образных завершающих 720мм</v>
      </c>
      <c r="P10" s="59" t="str">
        <f t="shared" si="4"/>
        <v>720*60*713</v>
      </c>
      <c r="Q10" s="156">
        <v>1</v>
      </c>
      <c r="R10" s="131">
        <f t="shared" si="5"/>
        <v>6704</v>
      </c>
      <c r="S10" s="1"/>
      <c r="T10" s="130" t="str">
        <f>$A$160</f>
        <v>50БМ.КТ-160</v>
      </c>
      <c r="U10" s="59" t="str">
        <f>$B$160</f>
        <v>Комплект траверс стола L1600мм</v>
      </c>
      <c r="V10" s="59" t="str">
        <f>$C$160</f>
        <v>1594*100*43</v>
      </c>
      <c r="W10" s="59">
        <v>1</v>
      </c>
      <c r="X10" s="131">
        <f>$D$160</f>
        <v>3735</v>
      </c>
      <c r="Y10" s="124"/>
      <c r="Z10" s="121"/>
      <c r="AA10" s="124"/>
      <c r="AB10" s="124"/>
      <c r="AC10" s="124"/>
      <c r="AD10" s="124"/>
      <c r="AE10" s="121"/>
      <c r="AF10" s="121"/>
      <c r="AG10" s="124"/>
      <c r="AH10" s="124"/>
      <c r="AI10" s="124"/>
      <c r="AJ10" s="124"/>
      <c r="AK10" s="121"/>
      <c r="AL10" s="121"/>
      <c r="AM10" s="124"/>
      <c r="AN10" s="124"/>
      <c r="AO10" s="124"/>
      <c r="AP10" s="124"/>
      <c r="AZ10" s="108"/>
      <c r="BA10" s="108"/>
      <c r="BB10" s="99"/>
      <c r="BC10" s="99"/>
      <c r="BE10" s="121"/>
      <c r="BF10" s="124"/>
      <c r="BG10" s="124"/>
      <c r="BH10" s="124"/>
      <c r="BI10" s="124"/>
      <c r="BJ10" s="124"/>
      <c r="BK10" s="125"/>
      <c r="BL10" s="121"/>
    </row>
    <row r="11" spans="1:64" x14ac:dyDescent="0.2">
      <c r="A11" s="10" t="s">
        <v>734</v>
      </c>
      <c r="B11" s="2" t="s">
        <v>8</v>
      </c>
      <c r="C11" s="3" t="s">
        <v>15</v>
      </c>
      <c r="D11" s="33">
        <f t="shared" si="1"/>
        <v>13711</v>
      </c>
      <c r="E11" s="66">
        <f t="shared" si="0"/>
        <v>17824.3</v>
      </c>
      <c r="F11" s="99" t="s">
        <v>735</v>
      </c>
      <c r="G11" s="99"/>
      <c r="H11" s="132" t="s">
        <v>178</v>
      </c>
      <c r="I11" s="54" t="s">
        <v>147</v>
      </c>
      <c r="J11" s="54" t="s">
        <v>148</v>
      </c>
      <c r="K11" s="54">
        <v>1</v>
      </c>
      <c r="L11" s="133">
        <f>$D$173</f>
        <v>3272</v>
      </c>
      <c r="M11" s="186"/>
      <c r="N11" s="132" t="str">
        <f t="shared" si="2"/>
        <v>50БПП.ОСЗ-72К</v>
      </c>
      <c r="O11" s="54" t="str">
        <f t="shared" si="3"/>
        <v>Комплект опор стола П-образных завершающих 720мм</v>
      </c>
      <c r="P11" s="54" t="str">
        <f t="shared" si="4"/>
        <v>720*60*713</v>
      </c>
      <c r="Q11" s="76">
        <v>1</v>
      </c>
      <c r="R11" s="133">
        <f t="shared" si="5"/>
        <v>6704</v>
      </c>
      <c r="S11" s="1"/>
      <c r="T11" s="132" t="str">
        <f>$A$160</f>
        <v>50БМ.КТ-160</v>
      </c>
      <c r="U11" s="54" t="str">
        <f>$B$160</f>
        <v>Комплект траверс стола L1600мм</v>
      </c>
      <c r="V11" s="54" t="str">
        <f>$C$160</f>
        <v>1594*100*43</v>
      </c>
      <c r="W11" s="54">
        <v>1</v>
      </c>
      <c r="X11" s="133">
        <f>$D$160</f>
        <v>3735</v>
      </c>
      <c r="Y11" s="124"/>
      <c r="Z11" s="121"/>
      <c r="AA11" s="124"/>
      <c r="AB11" s="124"/>
      <c r="AC11" s="124"/>
      <c r="AD11" s="124"/>
      <c r="AE11" s="121"/>
      <c r="AF11" s="121"/>
      <c r="AG11" s="124"/>
      <c r="AH11" s="124"/>
      <c r="AI11" s="124"/>
      <c r="AJ11" s="124"/>
      <c r="AK11" s="121"/>
      <c r="AL11" s="121"/>
      <c r="AM11" s="124"/>
      <c r="AN11" s="124"/>
      <c r="AO11" s="124"/>
      <c r="AP11" s="124"/>
      <c r="AZ11" s="108"/>
      <c r="BA11" s="108"/>
      <c r="BB11" s="99"/>
      <c r="BC11" s="99"/>
      <c r="BE11" s="121"/>
      <c r="BF11" s="124"/>
      <c r="BG11" s="124"/>
      <c r="BH11" s="124"/>
      <c r="BI11" s="124"/>
      <c r="BJ11" s="124"/>
      <c r="BK11" s="125"/>
      <c r="BL11" s="121"/>
    </row>
    <row r="12" spans="1:64" x14ac:dyDescent="0.2">
      <c r="A12" s="14" t="s">
        <v>736</v>
      </c>
      <c r="B12" s="2" t="s">
        <v>7</v>
      </c>
      <c r="C12" s="3" t="s">
        <v>14</v>
      </c>
      <c r="D12" s="33">
        <f t="shared" si="1"/>
        <v>13311</v>
      </c>
      <c r="E12" s="66">
        <f t="shared" si="0"/>
        <v>17304.3</v>
      </c>
      <c r="F12" s="99" t="s">
        <v>737</v>
      </c>
      <c r="G12" s="99"/>
      <c r="H12" s="132" t="s">
        <v>179</v>
      </c>
      <c r="I12" s="54" t="s">
        <v>145</v>
      </c>
      <c r="J12" s="54" t="s">
        <v>154</v>
      </c>
      <c r="K12" s="54">
        <v>1</v>
      </c>
      <c r="L12" s="133">
        <f>$D$174</f>
        <v>2872</v>
      </c>
      <c r="M12" s="186"/>
      <c r="N12" s="132" t="str">
        <f t="shared" si="2"/>
        <v>50БПП.ОСЗ-72К</v>
      </c>
      <c r="O12" s="54" t="str">
        <f t="shared" si="3"/>
        <v>Комплект опор стола П-образных завершающих 720мм</v>
      </c>
      <c r="P12" s="54" t="str">
        <f t="shared" si="4"/>
        <v>720*60*713</v>
      </c>
      <c r="Q12" s="76">
        <v>1</v>
      </c>
      <c r="R12" s="133">
        <f t="shared" si="5"/>
        <v>6704</v>
      </c>
      <c r="S12" s="1"/>
      <c r="T12" s="132" t="str">
        <f>$A$160</f>
        <v>50БМ.КТ-160</v>
      </c>
      <c r="U12" s="54" t="str">
        <f>$B$160</f>
        <v>Комплект траверс стола L1600мм</v>
      </c>
      <c r="V12" s="54" t="str">
        <f>$C$160</f>
        <v>1594*100*43</v>
      </c>
      <c r="W12" s="54">
        <v>1</v>
      </c>
      <c r="X12" s="133">
        <f>$D$160</f>
        <v>3735</v>
      </c>
      <c r="Y12" s="124"/>
      <c r="Z12" s="121"/>
      <c r="AA12" s="124"/>
      <c r="AB12" s="124"/>
      <c r="AC12" s="124"/>
      <c r="AD12" s="124"/>
      <c r="AE12" s="121"/>
      <c r="AF12" s="121"/>
      <c r="AG12" s="124"/>
      <c r="AH12" s="124"/>
      <c r="AI12" s="124"/>
      <c r="AJ12" s="124"/>
      <c r="AK12" s="121"/>
      <c r="AL12" s="121"/>
      <c r="AM12" s="124"/>
      <c r="AN12" s="124"/>
      <c r="AO12" s="124"/>
      <c r="AP12" s="124"/>
      <c r="AZ12" s="108"/>
      <c r="BA12" s="108"/>
      <c r="BB12" s="99"/>
      <c r="BC12" s="99"/>
      <c r="BE12" s="121"/>
      <c r="BF12" s="124"/>
      <c r="BG12" s="124"/>
      <c r="BH12" s="124"/>
      <c r="BI12" s="124"/>
      <c r="BJ12" s="124"/>
      <c r="BK12" s="125"/>
      <c r="BL12" s="121"/>
    </row>
    <row r="13" spans="1:64" ht="16.5" thickBot="1" x14ac:dyDescent="0.25">
      <c r="A13" s="14" t="s">
        <v>738</v>
      </c>
      <c r="B13" s="16" t="s">
        <v>8</v>
      </c>
      <c r="C13" s="17" t="s">
        <v>14</v>
      </c>
      <c r="D13" s="34">
        <f t="shared" si="1"/>
        <v>13311</v>
      </c>
      <c r="E13" s="67">
        <f t="shared" si="0"/>
        <v>17304.3</v>
      </c>
      <c r="F13" s="99" t="s">
        <v>739</v>
      </c>
      <c r="G13" s="99"/>
      <c r="H13" s="135" t="s">
        <v>180</v>
      </c>
      <c r="I13" s="56" t="s">
        <v>147</v>
      </c>
      <c r="J13" s="56" t="s">
        <v>154</v>
      </c>
      <c r="K13" s="56">
        <v>1</v>
      </c>
      <c r="L13" s="141">
        <f>$D$175</f>
        <v>2872</v>
      </c>
      <c r="M13" s="186"/>
      <c r="N13" s="135" t="str">
        <f t="shared" si="2"/>
        <v>50БПП.ОСЗ-72К</v>
      </c>
      <c r="O13" s="56" t="str">
        <f t="shared" si="3"/>
        <v>Комплект опор стола П-образных завершающих 720мм</v>
      </c>
      <c r="P13" s="56" t="str">
        <f t="shared" si="4"/>
        <v>720*60*713</v>
      </c>
      <c r="Q13" s="56">
        <v>1</v>
      </c>
      <c r="R13" s="141">
        <f t="shared" si="5"/>
        <v>6704</v>
      </c>
      <c r="S13" s="1"/>
      <c r="T13" s="135" t="str">
        <f>$A$160</f>
        <v>50БМ.КТ-160</v>
      </c>
      <c r="U13" s="56" t="str">
        <f>$B$160</f>
        <v>Комплект траверс стола L1600мм</v>
      </c>
      <c r="V13" s="56" t="str">
        <f>$C$160</f>
        <v>1594*100*43</v>
      </c>
      <c r="W13" s="56">
        <v>1</v>
      </c>
      <c r="X13" s="141">
        <f>$D$160</f>
        <v>3735</v>
      </c>
      <c r="Y13" s="124"/>
      <c r="Z13" s="121"/>
      <c r="AA13" s="124"/>
      <c r="AB13" s="124"/>
      <c r="AC13" s="124"/>
      <c r="AD13" s="124"/>
      <c r="AE13" s="121"/>
      <c r="AF13" s="121"/>
      <c r="AG13" s="124"/>
      <c r="AH13" s="124"/>
      <c r="AI13" s="124"/>
      <c r="AJ13" s="124"/>
      <c r="AK13" s="121"/>
      <c r="AL13" s="121"/>
      <c r="AM13" s="124"/>
      <c r="AN13" s="124"/>
      <c r="AO13" s="124"/>
      <c r="AP13" s="124"/>
      <c r="AZ13" s="108"/>
      <c r="BA13" s="108"/>
      <c r="BB13" s="99"/>
      <c r="BC13" s="99"/>
      <c r="BE13" s="121"/>
      <c r="BF13" s="124"/>
      <c r="BG13" s="124"/>
      <c r="BH13" s="124"/>
      <c r="BI13" s="124"/>
      <c r="BJ13" s="124"/>
      <c r="BK13" s="125"/>
      <c r="BL13" s="121"/>
    </row>
    <row r="14" spans="1:64" ht="16.5" thickBot="1" x14ac:dyDescent="0.25">
      <c r="A14" s="19" t="s">
        <v>740</v>
      </c>
      <c r="B14" s="11" t="s">
        <v>7</v>
      </c>
      <c r="C14" s="20" t="s">
        <v>17</v>
      </c>
      <c r="D14" s="32">
        <f t="shared" ref="D14:D24" si="6">L14*K14+R14*Q14+X14*W14+AD14*AC14+AJ14*AI14</f>
        <v>19081.099999999999</v>
      </c>
      <c r="E14" s="65">
        <f t="shared" si="0"/>
        <v>24805.43</v>
      </c>
      <c r="F14" s="99" t="s">
        <v>741</v>
      </c>
      <c r="G14" s="99"/>
      <c r="H14" s="139" t="s">
        <v>181</v>
      </c>
      <c r="I14" s="96" t="s">
        <v>145</v>
      </c>
      <c r="J14" s="96" t="s">
        <v>155</v>
      </c>
      <c r="K14" s="96">
        <v>1</v>
      </c>
      <c r="L14" s="140">
        <f>$D$176</f>
        <v>3239</v>
      </c>
      <c r="M14" s="186"/>
      <c r="N14" s="170" t="str">
        <f>$A$145</f>
        <v>50БПП.ОСЗ-60К</v>
      </c>
      <c r="O14" s="96" t="str">
        <f>$B$145</f>
        <v>Комплект опор стола П-образных завершающих 600мм</v>
      </c>
      <c r="P14" s="96" t="str">
        <f>$C$145</f>
        <v>600*60*713</v>
      </c>
      <c r="Q14" s="157">
        <v>1</v>
      </c>
      <c r="R14" s="140">
        <f>$E$145</f>
        <v>7263.1</v>
      </c>
      <c r="S14" s="1"/>
      <c r="T14" s="170" t="str">
        <f>$A$156</f>
        <v>50БПП.ОПР-60</v>
      </c>
      <c r="U14" s="96" t="str">
        <f>$B$156</f>
        <v>Опора приставного элемента завершающая 600мм</v>
      </c>
      <c r="V14" s="96" t="str">
        <f>$C$156</f>
        <v>600*60*713</v>
      </c>
      <c r="W14" s="96">
        <v>1</v>
      </c>
      <c r="X14" s="140">
        <f>D156</f>
        <v>2970</v>
      </c>
      <c r="Y14" s="124"/>
      <c r="Z14" s="130" t="str">
        <f>$A$159</f>
        <v>50БМ.КТ-140</v>
      </c>
      <c r="AA14" s="59" t="str">
        <f>$B$159</f>
        <v>Комплект траверс стола L1400мм</v>
      </c>
      <c r="AB14" s="59" t="str">
        <f>$C$159</f>
        <v>1394*100*43</v>
      </c>
      <c r="AC14" s="59">
        <v>1</v>
      </c>
      <c r="AD14" s="131">
        <f>$D$159</f>
        <v>3735</v>
      </c>
      <c r="AF14" s="130" t="str">
        <f>$A$162</f>
        <v>50БМ.КТП-60</v>
      </c>
      <c r="AG14" s="59" t="str">
        <f>$B$162</f>
        <v>Комплект траверс приставного элемента L600мм</v>
      </c>
      <c r="AH14" s="59" t="str">
        <f>$C$162</f>
        <v>747*100*43</v>
      </c>
      <c r="AI14" s="59">
        <v>1</v>
      </c>
      <c r="AJ14" s="131">
        <f>D$162</f>
        <v>1874</v>
      </c>
      <c r="AL14" s="121"/>
      <c r="AM14" s="124"/>
      <c r="AN14" s="124"/>
      <c r="AO14" s="124"/>
      <c r="AP14" s="124"/>
      <c r="AZ14" s="108"/>
      <c r="BA14" s="108"/>
      <c r="BB14" s="99"/>
      <c r="BC14" s="99"/>
      <c r="BE14" s="121"/>
      <c r="BF14" s="124"/>
      <c r="BG14" s="124"/>
      <c r="BH14" s="124"/>
      <c r="BI14" s="124"/>
      <c r="BJ14" s="124"/>
      <c r="BK14" s="125"/>
      <c r="BL14" s="121"/>
    </row>
    <row r="15" spans="1:64" x14ac:dyDescent="0.2">
      <c r="A15" s="19" t="s">
        <v>742</v>
      </c>
      <c r="B15" s="2" t="s">
        <v>8</v>
      </c>
      <c r="C15" s="6" t="s">
        <v>17</v>
      </c>
      <c r="D15" s="33">
        <f t="shared" si="6"/>
        <v>19081.099999999999</v>
      </c>
      <c r="E15" s="66">
        <f t="shared" si="0"/>
        <v>24805.43</v>
      </c>
      <c r="F15" s="99" t="s">
        <v>743</v>
      </c>
      <c r="G15" s="99"/>
      <c r="H15" s="132" t="s">
        <v>182</v>
      </c>
      <c r="I15" s="54" t="s">
        <v>147</v>
      </c>
      <c r="J15" s="54" t="s">
        <v>155</v>
      </c>
      <c r="K15" s="54">
        <v>1</v>
      </c>
      <c r="L15" s="133">
        <f>$D$177</f>
        <v>3239</v>
      </c>
      <c r="M15" s="186"/>
      <c r="N15" s="132" t="str">
        <f>$A$145</f>
        <v>50БПП.ОСЗ-60К</v>
      </c>
      <c r="O15" s="54" t="str">
        <f>$B$145</f>
        <v>Комплект опор стола П-образных завершающих 600мм</v>
      </c>
      <c r="P15" s="54" t="str">
        <f>$C$145</f>
        <v>600*60*713</v>
      </c>
      <c r="Q15" s="76">
        <v>1</v>
      </c>
      <c r="R15" s="133">
        <f>$E$145</f>
        <v>7263.1</v>
      </c>
      <c r="S15" s="1"/>
      <c r="T15" s="132" t="str">
        <f>$A$156</f>
        <v>50БПП.ОПР-60</v>
      </c>
      <c r="U15" s="54" t="str">
        <f>$B$156</f>
        <v>Опора приставного элемента завершающая 600мм</v>
      </c>
      <c r="V15" s="54" t="str">
        <f>$C$156</f>
        <v>600*60*713</v>
      </c>
      <c r="W15" s="54">
        <v>1</v>
      </c>
      <c r="X15" s="133">
        <f>D156</f>
        <v>2970</v>
      </c>
      <c r="Y15" s="124"/>
      <c r="Z15" s="132" t="str">
        <f>$A$159</f>
        <v>50БМ.КТ-140</v>
      </c>
      <c r="AA15" s="54" t="str">
        <f>$B$159</f>
        <v>Комплект траверс стола L1400мм</v>
      </c>
      <c r="AB15" s="54" t="str">
        <f>$C$159</f>
        <v>1394*100*43</v>
      </c>
      <c r="AC15" s="54">
        <v>1</v>
      </c>
      <c r="AD15" s="133">
        <f>$D$159</f>
        <v>3735</v>
      </c>
      <c r="AF15" s="132" t="str">
        <f>$A$162</f>
        <v>50БМ.КТП-60</v>
      </c>
      <c r="AG15" s="54" t="str">
        <f>$B$162</f>
        <v>Комплект траверс приставного элемента L600мм</v>
      </c>
      <c r="AH15" s="54" t="str">
        <f>$C$162</f>
        <v>747*100*43</v>
      </c>
      <c r="AI15" s="54">
        <v>1</v>
      </c>
      <c r="AJ15" s="133">
        <f>D$162</f>
        <v>1874</v>
      </c>
      <c r="AL15" s="121"/>
      <c r="AM15" s="124"/>
      <c r="AN15" s="124"/>
      <c r="AO15" s="124"/>
      <c r="AP15" s="124"/>
      <c r="AZ15" s="108"/>
      <c r="BA15" s="108"/>
      <c r="BB15" s="99"/>
      <c r="BC15" s="99"/>
      <c r="BE15" s="121"/>
      <c r="BF15" s="124"/>
      <c r="BG15" s="124"/>
      <c r="BH15" s="124"/>
      <c r="BI15" s="124"/>
      <c r="BJ15" s="124"/>
      <c r="BK15" s="125"/>
      <c r="BL15" s="121"/>
    </row>
    <row r="16" spans="1:64" x14ac:dyDescent="0.2">
      <c r="A16" s="22" t="s">
        <v>726</v>
      </c>
      <c r="B16" s="2" t="s">
        <v>7</v>
      </c>
      <c r="C16" s="6" t="s">
        <v>16</v>
      </c>
      <c r="D16" s="33">
        <f t="shared" si="6"/>
        <v>19775.099999999999</v>
      </c>
      <c r="E16" s="66">
        <f t="shared" si="0"/>
        <v>25707.629999999997</v>
      </c>
      <c r="F16" s="99" t="s">
        <v>727</v>
      </c>
      <c r="G16" s="99"/>
      <c r="H16" s="132" t="s">
        <v>183</v>
      </c>
      <c r="I16" s="54" t="s">
        <v>145</v>
      </c>
      <c r="J16" s="54" t="s">
        <v>156</v>
      </c>
      <c r="K16" s="54">
        <v>1</v>
      </c>
      <c r="L16" s="133">
        <f>$D$178</f>
        <v>3933</v>
      </c>
      <c r="M16" s="186"/>
      <c r="N16" s="132" t="str">
        <f>$A$145</f>
        <v>50БПП.ОСЗ-60К</v>
      </c>
      <c r="O16" s="54" t="str">
        <f>$B$145</f>
        <v>Комплект опор стола П-образных завершающих 600мм</v>
      </c>
      <c r="P16" s="54" t="str">
        <f>$C$145</f>
        <v>600*60*713</v>
      </c>
      <c r="Q16" s="76">
        <v>1</v>
      </c>
      <c r="R16" s="133">
        <f>$E$145</f>
        <v>7263.1</v>
      </c>
      <c r="S16" s="1"/>
      <c r="T16" s="132" t="str">
        <f>$A$156</f>
        <v>50БПП.ОПР-60</v>
      </c>
      <c r="U16" s="54" t="str">
        <f>$B$156</f>
        <v>Опора приставного элемента завершающая 600мм</v>
      </c>
      <c r="V16" s="54" t="str">
        <f>$C$156</f>
        <v>600*60*713</v>
      </c>
      <c r="W16" s="54">
        <v>1</v>
      </c>
      <c r="X16" s="133">
        <f>D156</f>
        <v>2970</v>
      </c>
      <c r="Y16" s="124"/>
      <c r="Z16" s="132" t="str">
        <f>$A$160</f>
        <v>50БМ.КТ-160</v>
      </c>
      <c r="AA16" s="54" t="str">
        <f>$B$160</f>
        <v>Комплект траверс стола L1600мм</v>
      </c>
      <c r="AB16" s="54" t="str">
        <f>$C$160</f>
        <v>1594*100*43</v>
      </c>
      <c r="AC16" s="54">
        <v>1</v>
      </c>
      <c r="AD16" s="133">
        <f>$D$160</f>
        <v>3735</v>
      </c>
      <c r="AF16" s="132" t="str">
        <f>$A$162</f>
        <v>50БМ.КТП-60</v>
      </c>
      <c r="AG16" s="54" t="str">
        <f>$B$162</f>
        <v>Комплект траверс приставного элемента L600мм</v>
      </c>
      <c r="AH16" s="54" t="str">
        <f>$C$162</f>
        <v>747*100*43</v>
      </c>
      <c r="AI16" s="54">
        <v>1</v>
      </c>
      <c r="AJ16" s="133">
        <f>D$162</f>
        <v>1874</v>
      </c>
      <c r="AL16" s="121"/>
      <c r="AM16" s="124"/>
      <c r="AN16" s="124"/>
      <c r="AO16" s="124"/>
      <c r="AP16" s="124"/>
      <c r="AZ16" s="108"/>
      <c r="BA16" s="108"/>
      <c r="BB16" s="99"/>
      <c r="BC16" s="99"/>
      <c r="BE16" s="121"/>
      <c r="BF16" s="124"/>
      <c r="BG16" s="124"/>
      <c r="BH16" s="124"/>
      <c r="BI16" s="124"/>
      <c r="BJ16" s="124"/>
      <c r="BK16" s="125"/>
      <c r="BL16" s="121"/>
    </row>
    <row r="17" spans="1:64" ht="16.5" thickBot="1" x14ac:dyDescent="0.25">
      <c r="A17" s="22" t="s">
        <v>724</v>
      </c>
      <c r="B17" s="16" t="s">
        <v>8</v>
      </c>
      <c r="C17" s="24" t="s">
        <v>16</v>
      </c>
      <c r="D17" s="34">
        <f t="shared" si="6"/>
        <v>19775.099999999999</v>
      </c>
      <c r="E17" s="67">
        <f t="shared" si="0"/>
        <v>25707.629999999997</v>
      </c>
      <c r="F17" s="99" t="s">
        <v>725</v>
      </c>
      <c r="G17" s="99"/>
      <c r="H17" s="137" t="s">
        <v>184</v>
      </c>
      <c r="I17" s="76" t="s">
        <v>147</v>
      </c>
      <c r="J17" s="76" t="s">
        <v>156</v>
      </c>
      <c r="K17" s="76">
        <v>1</v>
      </c>
      <c r="L17" s="138">
        <f>$D$179</f>
        <v>3933</v>
      </c>
      <c r="M17" s="186"/>
      <c r="N17" s="137" t="str">
        <f>$A$145</f>
        <v>50БПП.ОСЗ-60К</v>
      </c>
      <c r="O17" s="76" t="str">
        <f>$B$145</f>
        <v>Комплект опор стола П-образных завершающих 600мм</v>
      </c>
      <c r="P17" s="76" t="str">
        <f>$C$145</f>
        <v>600*60*713</v>
      </c>
      <c r="Q17" s="76">
        <v>1</v>
      </c>
      <c r="R17" s="138">
        <f>$E$145</f>
        <v>7263.1</v>
      </c>
      <c r="S17" s="1"/>
      <c r="T17" s="137" t="str">
        <f>$A$156</f>
        <v>50БПП.ОПР-60</v>
      </c>
      <c r="U17" s="76" t="str">
        <f>$B$156</f>
        <v>Опора приставного элемента завершающая 600мм</v>
      </c>
      <c r="V17" s="76" t="str">
        <f>$C$156</f>
        <v>600*60*713</v>
      </c>
      <c r="W17" s="76">
        <v>1</v>
      </c>
      <c r="X17" s="138">
        <f>D156</f>
        <v>2970</v>
      </c>
      <c r="Y17" s="124"/>
      <c r="Z17" s="135" t="str">
        <f>$A$160</f>
        <v>50БМ.КТ-160</v>
      </c>
      <c r="AA17" s="56" t="str">
        <f>$B$160</f>
        <v>Комплект траверс стола L1600мм</v>
      </c>
      <c r="AB17" s="56" t="str">
        <f>$C$160</f>
        <v>1594*100*43</v>
      </c>
      <c r="AC17" s="56">
        <v>1</v>
      </c>
      <c r="AD17" s="141">
        <f>$D$160</f>
        <v>3735</v>
      </c>
      <c r="AF17" s="135" t="str">
        <f>$A$162</f>
        <v>50БМ.КТП-60</v>
      </c>
      <c r="AG17" s="56" t="str">
        <f>$B$162</f>
        <v>Комплект траверс приставного элемента L600мм</v>
      </c>
      <c r="AH17" s="56" t="str">
        <f>$C$162</f>
        <v>747*100*43</v>
      </c>
      <c r="AI17" s="56">
        <v>1</v>
      </c>
      <c r="AJ17" s="141">
        <f>D$162</f>
        <v>1874</v>
      </c>
      <c r="AL17" s="121"/>
      <c r="AM17" s="124"/>
      <c r="AN17" s="124"/>
      <c r="AO17" s="124"/>
      <c r="AP17" s="124"/>
      <c r="AZ17" s="108"/>
      <c r="BA17" s="108"/>
      <c r="BB17" s="99"/>
      <c r="BC17" s="99"/>
      <c r="BE17" s="121"/>
      <c r="BF17" s="124"/>
      <c r="BG17" s="124"/>
      <c r="BH17" s="124"/>
      <c r="BI17" s="124"/>
      <c r="BJ17" s="124"/>
      <c r="BK17" s="125"/>
      <c r="BL17" s="121"/>
    </row>
    <row r="18" spans="1:64" x14ac:dyDescent="0.2">
      <c r="A18" s="19" t="s">
        <v>468</v>
      </c>
      <c r="B18" s="11" t="s">
        <v>19</v>
      </c>
      <c r="C18" s="20" t="s">
        <v>20</v>
      </c>
      <c r="D18" s="32">
        <f t="shared" si="6"/>
        <v>20864</v>
      </c>
      <c r="E18" s="65">
        <f t="shared" si="0"/>
        <v>27123.200000000001</v>
      </c>
      <c r="F18" s="99" t="s">
        <v>744</v>
      </c>
      <c r="G18" s="99"/>
      <c r="H18" s="130" t="s">
        <v>172</v>
      </c>
      <c r="I18" s="59" t="s">
        <v>146</v>
      </c>
      <c r="J18" s="59" t="s">
        <v>149</v>
      </c>
      <c r="K18" s="59">
        <v>2</v>
      </c>
      <c r="L18" s="131">
        <f>$D$167</f>
        <v>2086</v>
      </c>
      <c r="M18" s="186"/>
      <c r="N18" s="169" t="str">
        <f>$A$149</f>
        <v>50БПП.ОСЗ-147К</v>
      </c>
      <c r="O18" s="59" t="str">
        <f>$B$149</f>
        <v>Комплект опор стола П-образных завершающих 1475мм</v>
      </c>
      <c r="P18" s="59" t="str">
        <f>$C$149</f>
        <v>1475*60*713</v>
      </c>
      <c r="Q18" s="156">
        <v>1</v>
      </c>
      <c r="R18" s="131">
        <f>$D$149</f>
        <v>10462</v>
      </c>
      <c r="S18" s="1"/>
      <c r="T18" s="130" t="str">
        <f>$A$157</f>
        <v>50БМ.КТ-100</v>
      </c>
      <c r="U18" s="59" t="str">
        <f>$B$157</f>
        <v>Комплект траверс стола L1000мм</v>
      </c>
      <c r="V18" s="59" t="str">
        <f>$C$157</f>
        <v>994*100*43</v>
      </c>
      <c r="W18" s="59">
        <v>2</v>
      </c>
      <c r="X18" s="131">
        <f>$D$157</f>
        <v>3115</v>
      </c>
      <c r="Y18" s="124"/>
      <c r="Z18" s="121"/>
      <c r="AA18" s="124"/>
      <c r="AB18" s="124"/>
      <c r="AC18" s="124"/>
      <c r="AD18" s="124"/>
      <c r="AE18" s="121"/>
      <c r="AF18" s="121"/>
      <c r="AG18" s="124"/>
      <c r="AH18" s="124"/>
      <c r="AI18" s="124"/>
      <c r="AJ18" s="124"/>
      <c r="AK18" s="121"/>
      <c r="AL18" s="121"/>
      <c r="AM18" s="124"/>
      <c r="AN18" s="124"/>
      <c r="AO18" s="124"/>
      <c r="AP18" s="124"/>
      <c r="AZ18" s="108"/>
      <c r="BA18" s="108"/>
      <c r="BB18" s="99"/>
      <c r="BC18" s="99"/>
      <c r="BE18" s="121"/>
      <c r="BF18" s="124"/>
      <c r="BG18" s="124"/>
      <c r="BH18" s="124"/>
      <c r="BI18" s="124"/>
      <c r="BJ18" s="124"/>
      <c r="BK18" s="125"/>
      <c r="BL18" s="121"/>
    </row>
    <row r="19" spans="1:64" x14ac:dyDescent="0.2">
      <c r="A19" s="21" t="s">
        <v>469</v>
      </c>
      <c r="B19" s="2" t="s">
        <v>19</v>
      </c>
      <c r="C19" s="4" t="s">
        <v>21</v>
      </c>
      <c r="D19" s="33">
        <f t="shared" si="6"/>
        <v>21916</v>
      </c>
      <c r="E19" s="66">
        <f t="shared" si="0"/>
        <v>28490.799999999999</v>
      </c>
      <c r="F19" s="99" t="s">
        <v>745</v>
      </c>
      <c r="G19" s="99"/>
      <c r="H19" s="132" t="s">
        <v>173</v>
      </c>
      <c r="I19" s="54" t="s">
        <v>146</v>
      </c>
      <c r="J19" s="54" t="s">
        <v>150</v>
      </c>
      <c r="K19" s="54">
        <v>2</v>
      </c>
      <c r="L19" s="133">
        <f>D$168</f>
        <v>2302</v>
      </c>
      <c r="M19" s="186"/>
      <c r="N19" s="132" t="str">
        <f>$A$149</f>
        <v>50БПП.ОСЗ-147К</v>
      </c>
      <c r="O19" s="54" t="str">
        <f>$B$149</f>
        <v>Комплект опор стола П-образных завершающих 1475мм</v>
      </c>
      <c r="P19" s="54" t="str">
        <f>$C$149</f>
        <v>1475*60*713</v>
      </c>
      <c r="Q19" s="76">
        <v>1</v>
      </c>
      <c r="R19" s="133">
        <f>$D$149</f>
        <v>10462</v>
      </c>
      <c r="S19" s="1"/>
      <c r="T19" s="132" t="str">
        <f>$A$158</f>
        <v>50БМ.КТ-120</v>
      </c>
      <c r="U19" s="54" t="str">
        <f>$B$158</f>
        <v>Комплект траверс стола L1200мм</v>
      </c>
      <c r="V19" s="54" t="str">
        <f>$C$158</f>
        <v>1194*100*43</v>
      </c>
      <c r="W19" s="54">
        <v>2</v>
      </c>
      <c r="X19" s="133">
        <f>$D$158</f>
        <v>3425</v>
      </c>
      <c r="Y19" s="124"/>
      <c r="Z19" s="121"/>
      <c r="AA19" s="124"/>
      <c r="AB19" s="124"/>
      <c r="AC19" s="124"/>
      <c r="AD19" s="124"/>
      <c r="AE19" s="121"/>
      <c r="AF19" s="121"/>
      <c r="AG19" s="124"/>
      <c r="AH19" s="124"/>
      <c r="AI19" s="124"/>
      <c r="AJ19" s="124"/>
      <c r="AK19" s="121"/>
      <c r="AL19" s="121"/>
      <c r="AM19" s="124"/>
      <c r="AN19" s="124"/>
      <c r="AO19" s="124"/>
      <c r="AP19" s="124"/>
      <c r="AZ19" s="108"/>
      <c r="BA19" s="108"/>
      <c r="BB19" s="99"/>
      <c r="BC19" s="99"/>
      <c r="BE19" s="121"/>
      <c r="BF19" s="124"/>
      <c r="BG19" s="124"/>
      <c r="BH19" s="124"/>
      <c r="BI19" s="124"/>
      <c r="BJ19" s="124"/>
      <c r="BK19" s="125"/>
      <c r="BL19" s="121"/>
    </row>
    <row r="20" spans="1:64" x14ac:dyDescent="0.2">
      <c r="A20" s="21" t="s">
        <v>470</v>
      </c>
      <c r="B20" s="2" t="s">
        <v>19</v>
      </c>
      <c r="C20" s="4" t="s">
        <v>22</v>
      </c>
      <c r="D20" s="33">
        <f t="shared" si="6"/>
        <v>22752</v>
      </c>
      <c r="E20" s="66">
        <f t="shared" si="0"/>
        <v>29577.600000000002</v>
      </c>
      <c r="F20" s="99" t="s">
        <v>720</v>
      </c>
      <c r="G20" s="99"/>
      <c r="H20" s="132" t="s">
        <v>174</v>
      </c>
      <c r="I20" s="54" t="s">
        <v>146</v>
      </c>
      <c r="J20" s="54" t="s">
        <v>151</v>
      </c>
      <c r="K20" s="54">
        <v>2</v>
      </c>
      <c r="L20" s="133">
        <f>D$169</f>
        <v>2410</v>
      </c>
      <c r="M20" s="186"/>
      <c r="N20" s="132" t="str">
        <f>$A$149</f>
        <v>50БПП.ОСЗ-147К</v>
      </c>
      <c r="O20" s="54" t="str">
        <f>$B$149</f>
        <v>Комплект опор стола П-образных завершающих 1475мм</v>
      </c>
      <c r="P20" s="54" t="str">
        <f>$C$149</f>
        <v>1475*60*713</v>
      </c>
      <c r="Q20" s="76">
        <v>1</v>
      </c>
      <c r="R20" s="133">
        <f>$D$149</f>
        <v>10462</v>
      </c>
      <c r="S20" s="1"/>
      <c r="T20" s="132" t="str">
        <f>$A$159</f>
        <v>50БМ.КТ-140</v>
      </c>
      <c r="U20" s="54" t="str">
        <f>$B$159</f>
        <v>Комплект траверс стола L1400мм</v>
      </c>
      <c r="V20" s="54" t="str">
        <f>$C$159</f>
        <v>1394*100*43</v>
      </c>
      <c r="W20" s="54">
        <v>2</v>
      </c>
      <c r="X20" s="133">
        <f>$D$159</f>
        <v>3735</v>
      </c>
      <c r="Y20" s="124"/>
      <c r="Z20" s="121"/>
      <c r="AA20" s="124"/>
      <c r="AB20" s="124"/>
      <c r="AC20" s="124"/>
      <c r="AD20" s="124"/>
      <c r="AE20" s="121"/>
      <c r="AF20" s="121"/>
      <c r="AG20" s="124"/>
      <c r="AH20" s="124"/>
      <c r="AI20" s="124"/>
      <c r="AJ20" s="124"/>
      <c r="AK20" s="121"/>
      <c r="AL20" s="121"/>
      <c r="AM20" s="124"/>
      <c r="AN20" s="124"/>
      <c r="AO20" s="124"/>
      <c r="AP20" s="124"/>
      <c r="AZ20" s="108"/>
      <c r="BA20" s="108"/>
      <c r="BB20" s="99"/>
      <c r="BC20" s="99"/>
      <c r="BE20" s="121"/>
      <c r="BF20" s="124"/>
      <c r="BG20" s="124"/>
      <c r="BH20" s="124"/>
      <c r="BI20" s="124"/>
      <c r="BJ20" s="124"/>
      <c r="BK20" s="125"/>
      <c r="BL20" s="121"/>
    </row>
    <row r="21" spans="1:64" x14ac:dyDescent="0.2">
      <c r="A21" s="21" t="s">
        <v>471</v>
      </c>
      <c r="B21" s="2" t="s">
        <v>19</v>
      </c>
      <c r="C21" s="4" t="s">
        <v>23</v>
      </c>
      <c r="D21" s="33">
        <f t="shared" si="6"/>
        <v>22970</v>
      </c>
      <c r="E21" s="66">
        <f t="shared" si="0"/>
        <v>29861</v>
      </c>
      <c r="F21" s="99" t="s">
        <v>721</v>
      </c>
      <c r="G21" s="99"/>
      <c r="H21" s="132" t="s">
        <v>175</v>
      </c>
      <c r="I21" s="54" t="s">
        <v>146</v>
      </c>
      <c r="J21" s="54" t="s">
        <v>152</v>
      </c>
      <c r="K21" s="54">
        <v>2</v>
      </c>
      <c r="L21" s="133">
        <f>D$170</f>
        <v>2519</v>
      </c>
      <c r="M21" s="186"/>
      <c r="N21" s="132" t="str">
        <f>$A$149</f>
        <v>50БПП.ОСЗ-147К</v>
      </c>
      <c r="O21" s="54" t="str">
        <f>$B$149</f>
        <v>Комплект опор стола П-образных завершающих 1475мм</v>
      </c>
      <c r="P21" s="54" t="str">
        <f>$C$149</f>
        <v>1475*60*713</v>
      </c>
      <c r="Q21" s="76">
        <v>1</v>
      </c>
      <c r="R21" s="133">
        <f>$D$149</f>
        <v>10462</v>
      </c>
      <c r="S21" s="1"/>
      <c r="T21" s="132" t="str">
        <f>$A$160</f>
        <v>50БМ.КТ-160</v>
      </c>
      <c r="U21" s="54" t="str">
        <f>$B$160</f>
        <v>Комплект траверс стола L1600мм</v>
      </c>
      <c r="V21" s="54" t="str">
        <f>$C$160</f>
        <v>1594*100*43</v>
      </c>
      <c r="W21" s="54">
        <v>2</v>
      </c>
      <c r="X21" s="133">
        <f>$D$160</f>
        <v>3735</v>
      </c>
      <c r="Y21" s="124"/>
      <c r="Z21" s="121"/>
      <c r="AA21" s="124"/>
      <c r="AB21" s="124"/>
      <c r="AC21" s="124"/>
      <c r="AD21" s="124"/>
      <c r="AE21" s="121"/>
      <c r="AF21" s="121"/>
      <c r="AG21" s="124"/>
      <c r="AH21" s="124"/>
      <c r="AI21" s="124"/>
      <c r="AJ21" s="124"/>
      <c r="AK21" s="121"/>
      <c r="AL21" s="121"/>
      <c r="AM21" s="124"/>
      <c r="AN21" s="124"/>
      <c r="AO21" s="124"/>
      <c r="AP21" s="124"/>
      <c r="AZ21" s="108"/>
      <c r="BA21" s="108"/>
      <c r="BB21" s="99"/>
      <c r="BC21" s="99"/>
      <c r="BE21" s="121"/>
      <c r="BF21" s="124"/>
      <c r="BG21" s="124"/>
      <c r="BH21" s="124"/>
      <c r="BI21" s="124"/>
      <c r="BJ21" s="124"/>
      <c r="BK21" s="125"/>
      <c r="BL21" s="121"/>
    </row>
    <row r="22" spans="1:64" ht="16.5" thickBot="1" x14ac:dyDescent="0.25">
      <c r="A22" s="23" t="s">
        <v>472</v>
      </c>
      <c r="B22" s="16" t="s">
        <v>19</v>
      </c>
      <c r="C22" s="18" t="s">
        <v>24</v>
      </c>
      <c r="D22" s="34">
        <f t="shared" si="6"/>
        <v>24032</v>
      </c>
      <c r="E22" s="67">
        <f t="shared" si="0"/>
        <v>31241.600000000002</v>
      </c>
      <c r="F22" s="99" t="s">
        <v>746</v>
      </c>
      <c r="G22" s="99"/>
      <c r="H22" s="135" t="s">
        <v>176</v>
      </c>
      <c r="I22" s="56" t="s">
        <v>146</v>
      </c>
      <c r="J22" s="56" t="s">
        <v>153</v>
      </c>
      <c r="K22" s="56">
        <v>2</v>
      </c>
      <c r="L22" s="141">
        <f>D$171</f>
        <v>2741</v>
      </c>
      <c r="M22" s="186"/>
      <c r="N22" s="135" t="str">
        <f>$A$149</f>
        <v>50БПП.ОСЗ-147К</v>
      </c>
      <c r="O22" s="56" t="str">
        <f>$B$149</f>
        <v>Комплект опор стола П-образных завершающих 1475мм</v>
      </c>
      <c r="P22" s="56" t="str">
        <f>$C$149</f>
        <v>1475*60*713</v>
      </c>
      <c r="Q22" s="56">
        <v>1</v>
      </c>
      <c r="R22" s="141">
        <f>$D$149</f>
        <v>10462</v>
      </c>
      <c r="S22" s="1"/>
      <c r="T22" s="135" t="str">
        <f>$A$161</f>
        <v>50БМ.КТ-180</v>
      </c>
      <c r="U22" s="56" t="str">
        <f>$B$161</f>
        <v>Комплект траверс стола L1800мм</v>
      </c>
      <c r="V22" s="56" t="str">
        <f>$C$161</f>
        <v>1794*100*43</v>
      </c>
      <c r="W22" s="56">
        <v>2</v>
      </c>
      <c r="X22" s="141">
        <f>$D$161</f>
        <v>4044</v>
      </c>
      <c r="Y22" s="124"/>
      <c r="Z22" s="121"/>
      <c r="AA22" s="124"/>
      <c r="AB22" s="124"/>
      <c r="AC22" s="124"/>
      <c r="AD22" s="124"/>
      <c r="AE22" s="121"/>
      <c r="AF22" s="121"/>
      <c r="AG22" s="124"/>
      <c r="AH22" s="124"/>
      <c r="AI22" s="124"/>
      <c r="AJ22" s="124"/>
      <c r="AK22" s="121"/>
      <c r="AL22" s="121"/>
      <c r="AM22" s="124"/>
      <c r="AN22" s="124"/>
      <c r="AO22" s="124"/>
      <c r="AP22" s="124"/>
      <c r="AZ22" s="108"/>
      <c r="BA22" s="108"/>
      <c r="BB22" s="99"/>
      <c r="BC22" s="99"/>
      <c r="BE22" s="121"/>
      <c r="BF22" s="124"/>
      <c r="BG22" s="124"/>
      <c r="BH22" s="124"/>
      <c r="BI22" s="124"/>
      <c r="BJ22" s="124"/>
      <c r="BK22" s="125"/>
      <c r="BL22" s="121"/>
    </row>
    <row r="23" spans="1:64" x14ac:dyDescent="0.2">
      <c r="A23" s="36" t="s">
        <v>473</v>
      </c>
      <c r="B23" s="11" t="s">
        <v>140</v>
      </c>
      <c r="C23" s="12" t="s">
        <v>141</v>
      </c>
      <c r="D23" s="32">
        <f t="shared" si="6"/>
        <v>24476</v>
      </c>
      <c r="E23" s="65">
        <f t="shared" si="0"/>
        <v>31818.799999999999</v>
      </c>
      <c r="F23" s="99" t="s">
        <v>747</v>
      </c>
      <c r="G23" s="99"/>
      <c r="H23" s="139" t="s">
        <v>177</v>
      </c>
      <c r="I23" s="96" t="s">
        <v>145</v>
      </c>
      <c r="J23" s="96" t="s">
        <v>148</v>
      </c>
      <c r="K23" s="96">
        <v>1</v>
      </c>
      <c r="L23" s="140">
        <f>D$172</f>
        <v>3272</v>
      </c>
      <c r="M23" s="186"/>
      <c r="N23" s="139" t="s">
        <v>178</v>
      </c>
      <c r="O23" s="96" t="s">
        <v>147</v>
      </c>
      <c r="P23" s="96" t="s">
        <v>148</v>
      </c>
      <c r="Q23" s="96">
        <v>1</v>
      </c>
      <c r="R23" s="140">
        <f>D$173</f>
        <v>3272</v>
      </c>
      <c r="S23" s="1"/>
      <c r="T23" s="170" t="str">
        <f>$A$149</f>
        <v>50БПП.ОСЗ-147К</v>
      </c>
      <c r="U23" s="96" t="str">
        <f>$B$149</f>
        <v>Комплект опор стола П-образных завершающих 1475мм</v>
      </c>
      <c r="V23" s="96" t="str">
        <f>$C$149</f>
        <v>1475*60*713</v>
      </c>
      <c r="W23" s="96">
        <v>1</v>
      </c>
      <c r="X23" s="140">
        <f>$D$149</f>
        <v>10462</v>
      </c>
      <c r="Y23" s="124"/>
      <c r="Z23" s="130" t="str">
        <f>$A$160</f>
        <v>50БМ.КТ-160</v>
      </c>
      <c r="AA23" s="59" t="str">
        <f>$B$160</f>
        <v>Комплект траверс стола L1600мм</v>
      </c>
      <c r="AB23" s="59" t="str">
        <f>$C$160</f>
        <v>1594*100*43</v>
      </c>
      <c r="AC23" s="59">
        <v>2</v>
      </c>
      <c r="AD23" s="131">
        <f>$D$160</f>
        <v>3735</v>
      </c>
      <c r="AF23" s="130"/>
      <c r="AG23" s="59"/>
      <c r="AH23" s="59"/>
      <c r="AI23" s="59"/>
      <c r="AJ23" s="131"/>
      <c r="AL23" s="130"/>
      <c r="AM23" s="59"/>
      <c r="AN23" s="59"/>
      <c r="AO23" s="59"/>
      <c r="AP23" s="131"/>
      <c r="AZ23" s="108"/>
      <c r="BA23" s="108"/>
      <c r="BB23" s="99"/>
      <c r="BC23" s="99"/>
      <c r="BE23" s="121"/>
      <c r="BF23" s="124"/>
      <c r="BG23" s="124"/>
      <c r="BH23" s="124"/>
      <c r="BI23" s="124"/>
      <c r="BJ23" s="124"/>
      <c r="BK23" s="125"/>
      <c r="BL23" s="121"/>
    </row>
    <row r="24" spans="1:64" x14ac:dyDescent="0.2">
      <c r="A24" s="22" t="s">
        <v>474</v>
      </c>
      <c r="B24" s="2" t="s">
        <v>140</v>
      </c>
      <c r="C24" s="3" t="s">
        <v>142</v>
      </c>
      <c r="D24" s="33">
        <f t="shared" si="6"/>
        <v>23676</v>
      </c>
      <c r="E24" s="66">
        <f t="shared" si="0"/>
        <v>30778.799999999999</v>
      </c>
      <c r="F24" s="99" t="s">
        <v>748</v>
      </c>
      <c r="G24" s="99"/>
      <c r="H24" s="132" t="s">
        <v>179</v>
      </c>
      <c r="I24" s="54" t="s">
        <v>145</v>
      </c>
      <c r="J24" s="54" t="s">
        <v>154</v>
      </c>
      <c r="K24" s="54">
        <v>1</v>
      </c>
      <c r="L24" s="133">
        <f>D$174</f>
        <v>2872</v>
      </c>
      <c r="M24" s="186"/>
      <c r="N24" s="132" t="s">
        <v>180</v>
      </c>
      <c r="O24" s="54" t="s">
        <v>147</v>
      </c>
      <c r="P24" s="54" t="s">
        <v>154</v>
      </c>
      <c r="Q24" s="54">
        <v>1</v>
      </c>
      <c r="R24" s="133">
        <f>D$175</f>
        <v>2872</v>
      </c>
      <c r="S24" s="1"/>
      <c r="T24" s="132" t="str">
        <f>$A$149</f>
        <v>50БПП.ОСЗ-147К</v>
      </c>
      <c r="U24" s="54" t="str">
        <f>$B$149</f>
        <v>Комплект опор стола П-образных завершающих 1475мм</v>
      </c>
      <c r="V24" s="54" t="str">
        <f>$C$149</f>
        <v>1475*60*713</v>
      </c>
      <c r="W24" s="54">
        <v>1</v>
      </c>
      <c r="X24" s="133">
        <f>$D$149</f>
        <v>10462</v>
      </c>
      <c r="Y24" s="124"/>
      <c r="Z24" s="132" t="str">
        <f>$A$159</f>
        <v>50БМ.КТ-140</v>
      </c>
      <c r="AA24" s="54" t="str">
        <f>$B$159</f>
        <v>Комплект траверс стола L1400мм</v>
      </c>
      <c r="AB24" s="54" t="str">
        <f>$C$159</f>
        <v>1394*100*43</v>
      </c>
      <c r="AC24" s="54">
        <v>2</v>
      </c>
      <c r="AD24" s="133">
        <f>$D$159</f>
        <v>3735</v>
      </c>
      <c r="AF24" s="132"/>
      <c r="AG24" s="54"/>
      <c r="AH24" s="54"/>
      <c r="AI24" s="54"/>
      <c r="AJ24" s="133"/>
      <c r="AL24" s="132"/>
      <c r="AM24" s="54"/>
      <c r="AN24" s="54"/>
      <c r="AO24" s="54"/>
      <c r="AP24" s="133"/>
      <c r="AZ24" s="108"/>
      <c r="BA24" s="108"/>
      <c r="BB24" s="99"/>
      <c r="BC24" s="99"/>
      <c r="BE24" s="121"/>
      <c r="BF24" s="124"/>
      <c r="BG24" s="124"/>
      <c r="BH24" s="124"/>
      <c r="BI24" s="124"/>
      <c r="BJ24" s="124"/>
      <c r="BK24" s="125"/>
      <c r="BL24" s="121"/>
    </row>
    <row r="25" spans="1:64" x14ac:dyDescent="0.2">
      <c r="A25" s="22" t="s">
        <v>475</v>
      </c>
      <c r="B25" s="2" t="s">
        <v>140</v>
      </c>
      <c r="C25" s="6" t="s">
        <v>143</v>
      </c>
      <c r="D25" s="116">
        <f t="shared" ref="D25:D39" si="7">L25*K25+R25*Q25+X25*W25+AD25*AC25+AJ25*AI25+AP25*AO25</f>
        <v>33397</v>
      </c>
      <c r="E25" s="110">
        <f t="shared" si="0"/>
        <v>43416.1</v>
      </c>
      <c r="F25" s="108" t="s">
        <v>753</v>
      </c>
      <c r="G25" s="99"/>
      <c r="H25" s="132" t="s">
        <v>181</v>
      </c>
      <c r="I25" s="54" t="s">
        <v>145</v>
      </c>
      <c r="J25" s="54" t="s">
        <v>155</v>
      </c>
      <c r="K25" s="54">
        <v>1</v>
      </c>
      <c r="L25" s="133">
        <f>D$176</f>
        <v>3239</v>
      </c>
      <c r="M25" s="186"/>
      <c r="N25" s="132" t="s">
        <v>182</v>
      </c>
      <c r="O25" s="54" t="s">
        <v>147</v>
      </c>
      <c r="P25" s="54" t="s">
        <v>155</v>
      </c>
      <c r="Q25" s="54">
        <v>1</v>
      </c>
      <c r="R25" s="133">
        <f>D$177</f>
        <v>3239</v>
      </c>
      <c r="S25" s="1"/>
      <c r="T25" s="132" t="str">
        <f>$A$148</f>
        <v>50БПП.ОСЗ-123К</v>
      </c>
      <c r="U25" s="54" t="str">
        <f>$B$148</f>
        <v>Комплект опор стола П-образных завершающих 1235мм</v>
      </c>
      <c r="V25" s="54" t="str">
        <f>$C$148</f>
        <v>1235*60*713</v>
      </c>
      <c r="W25" s="54">
        <v>1</v>
      </c>
      <c r="X25" s="133">
        <f>$D$148</f>
        <v>9761</v>
      </c>
      <c r="Y25" s="124"/>
      <c r="Z25" s="181" t="str">
        <f>$A$156</f>
        <v>50БПП.ОПР-60</v>
      </c>
      <c r="AA25" s="54" t="str">
        <f>$B$156</f>
        <v>Опора приставного элемента завершающая 600мм</v>
      </c>
      <c r="AB25" s="54" t="str">
        <f>$C$156</f>
        <v>600*60*713</v>
      </c>
      <c r="AC25" s="54">
        <v>2</v>
      </c>
      <c r="AD25" s="133">
        <f>D156</f>
        <v>2970</v>
      </c>
      <c r="AF25" s="132" t="str">
        <f>$A$159</f>
        <v>50БМ.КТ-140</v>
      </c>
      <c r="AG25" s="54" t="str">
        <f>$B$159</f>
        <v>Комплект траверс стола L1400мм</v>
      </c>
      <c r="AH25" s="54" t="str">
        <f>$C$159</f>
        <v>1394*100*43</v>
      </c>
      <c r="AI25" s="54">
        <v>2</v>
      </c>
      <c r="AJ25" s="133">
        <f>D$159</f>
        <v>3735</v>
      </c>
      <c r="AL25" s="132" t="str">
        <f>$A$162</f>
        <v>50БМ.КТП-60</v>
      </c>
      <c r="AM25" s="54" t="str">
        <f>$B$162</f>
        <v>Комплект траверс приставного элемента L600мм</v>
      </c>
      <c r="AN25" s="54" t="str">
        <f>$C$162</f>
        <v>747*100*43</v>
      </c>
      <c r="AO25" s="54">
        <v>2</v>
      </c>
      <c r="AP25" s="133">
        <f>D$162</f>
        <v>1874</v>
      </c>
      <c r="AZ25" s="108"/>
      <c r="BA25" s="108"/>
      <c r="BB25" s="99"/>
      <c r="BC25" s="99"/>
      <c r="BE25" s="121"/>
      <c r="BF25" s="124"/>
      <c r="BG25" s="124"/>
      <c r="BH25" s="124"/>
      <c r="BI25" s="124"/>
      <c r="BJ25" s="124"/>
      <c r="BK25" s="125"/>
      <c r="BL25" s="121"/>
    </row>
    <row r="26" spans="1:64" ht="16.5" thickBot="1" x14ac:dyDescent="0.25">
      <c r="A26" s="47" t="s">
        <v>476</v>
      </c>
      <c r="B26" s="16" t="s">
        <v>140</v>
      </c>
      <c r="C26" s="24" t="s">
        <v>144</v>
      </c>
      <c r="D26" s="149">
        <f t="shared" si="7"/>
        <v>34785</v>
      </c>
      <c r="E26" s="113">
        <f t="shared" si="0"/>
        <v>45220.5</v>
      </c>
      <c r="F26" s="108" t="s">
        <v>769</v>
      </c>
      <c r="G26" s="99"/>
      <c r="H26" s="137" t="s">
        <v>183</v>
      </c>
      <c r="I26" s="76" t="s">
        <v>145</v>
      </c>
      <c r="J26" s="76" t="s">
        <v>156</v>
      </c>
      <c r="K26" s="76">
        <v>1</v>
      </c>
      <c r="L26" s="138">
        <f>D$178</f>
        <v>3933</v>
      </c>
      <c r="M26" s="186"/>
      <c r="N26" s="137" t="s">
        <v>184</v>
      </c>
      <c r="O26" s="76" t="s">
        <v>147</v>
      </c>
      <c r="P26" s="76" t="s">
        <v>156</v>
      </c>
      <c r="Q26" s="76">
        <v>1</v>
      </c>
      <c r="R26" s="138">
        <f>D$179</f>
        <v>3933</v>
      </c>
      <c r="S26" s="1"/>
      <c r="T26" s="137" t="str">
        <f>$A$148</f>
        <v>50БПП.ОСЗ-123К</v>
      </c>
      <c r="U26" s="76" t="str">
        <f>$B$148</f>
        <v>Комплект опор стола П-образных завершающих 1235мм</v>
      </c>
      <c r="V26" s="76" t="str">
        <f>$C$148</f>
        <v>1235*60*713</v>
      </c>
      <c r="W26" s="76">
        <v>1</v>
      </c>
      <c r="X26" s="138">
        <f>$D$148</f>
        <v>9761</v>
      </c>
      <c r="Y26" s="124"/>
      <c r="Z26" s="135" t="str">
        <f>$A$156</f>
        <v>50БПП.ОПР-60</v>
      </c>
      <c r="AA26" s="56" t="str">
        <f>$B$156</f>
        <v>Опора приставного элемента завершающая 600мм</v>
      </c>
      <c r="AB26" s="56" t="str">
        <f>$C$156</f>
        <v>600*60*713</v>
      </c>
      <c r="AC26" s="56">
        <v>2</v>
      </c>
      <c r="AD26" s="141">
        <f>D156</f>
        <v>2970</v>
      </c>
      <c r="AF26" s="135" t="str">
        <f>$A$160</f>
        <v>50БМ.КТ-160</v>
      </c>
      <c r="AG26" s="56" t="str">
        <f>$B$160</f>
        <v>Комплект траверс стола L1600мм</v>
      </c>
      <c r="AH26" s="56" t="str">
        <f>$C$160</f>
        <v>1594*100*43</v>
      </c>
      <c r="AI26" s="56">
        <v>2</v>
      </c>
      <c r="AJ26" s="141">
        <f>D$160</f>
        <v>3735</v>
      </c>
      <c r="AL26" s="135" t="str">
        <f>$A$162</f>
        <v>50БМ.КТП-60</v>
      </c>
      <c r="AM26" s="56" t="str">
        <f>$B$162</f>
        <v>Комплект траверс приставного элемента L600мм</v>
      </c>
      <c r="AN26" s="56" t="str">
        <f>$C$162</f>
        <v>747*100*43</v>
      </c>
      <c r="AO26" s="56">
        <v>2</v>
      </c>
      <c r="AP26" s="141">
        <f>D$162</f>
        <v>1874</v>
      </c>
      <c r="AZ26" s="108"/>
      <c r="BA26" s="108"/>
      <c r="BB26" s="99"/>
      <c r="BC26" s="99"/>
      <c r="BE26" s="121"/>
      <c r="BF26" s="124"/>
      <c r="BG26" s="124"/>
      <c r="BH26" s="124"/>
      <c r="BI26" s="124"/>
      <c r="BJ26" s="124"/>
      <c r="BK26" s="125"/>
      <c r="BL26" s="121"/>
    </row>
    <row r="27" spans="1:64" ht="30.75" customHeight="1" x14ac:dyDescent="0.2">
      <c r="A27" s="36" t="s">
        <v>477</v>
      </c>
      <c r="B27" s="11" t="s">
        <v>25</v>
      </c>
      <c r="C27" s="13" t="s">
        <v>26</v>
      </c>
      <c r="D27" s="32">
        <f t="shared" si="7"/>
        <v>5999</v>
      </c>
      <c r="E27" s="65">
        <f t="shared" si="0"/>
        <v>7798.7</v>
      </c>
      <c r="F27" s="99" t="s">
        <v>728</v>
      </c>
      <c r="G27" s="99"/>
      <c r="H27" s="130" t="s">
        <v>193</v>
      </c>
      <c r="I27" s="59" t="s">
        <v>157</v>
      </c>
      <c r="J27" s="59" t="s">
        <v>158</v>
      </c>
      <c r="K27" s="59">
        <v>1</v>
      </c>
      <c r="L27" s="131">
        <f>D$180</f>
        <v>1155</v>
      </c>
      <c r="M27" s="186"/>
      <c r="N27" s="169" t="str">
        <f>$A$156</f>
        <v>50БПП.ОПР-60</v>
      </c>
      <c r="O27" s="59" t="str">
        <f>$B$156</f>
        <v>Опора приставного элемента завершающая 600мм</v>
      </c>
      <c r="P27" s="59" t="str">
        <f>$C$156</f>
        <v>600*60*713</v>
      </c>
      <c r="Q27" s="59">
        <v>1</v>
      </c>
      <c r="R27" s="131">
        <f>D156</f>
        <v>2970</v>
      </c>
      <c r="S27" s="1"/>
      <c r="T27" s="130" t="str">
        <f>$A$162</f>
        <v>50БМ.КТП-60</v>
      </c>
      <c r="U27" s="59" t="str">
        <f>$B$162</f>
        <v>Комплект траверс приставного элемента L600мм</v>
      </c>
      <c r="V27" s="59" t="str">
        <f>$C$162</f>
        <v>747*100*43</v>
      </c>
      <c r="W27" s="59">
        <v>1</v>
      </c>
      <c r="X27" s="131">
        <f>D$162</f>
        <v>1874</v>
      </c>
      <c r="Y27" s="124"/>
      <c r="Z27" s="121"/>
      <c r="AA27" s="124"/>
      <c r="AB27" s="124"/>
      <c r="AC27" s="124"/>
      <c r="AD27" s="124"/>
      <c r="AE27" s="121"/>
      <c r="AF27" s="121"/>
      <c r="AG27" s="124"/>
      <c r="AH27" s="124"/>
      <c r="AI27" s="124"/>
      <c r="AJ27" s="124"/>
      <c r="AK27" s="121"/>
      <c r="AL27" s="121"/>
      <c r="AM27" s="124"/>
      <c r="AN27" s="124"/>
      <c r="AO27" s="124"/>
      <c r="AP27" s="124"/>
      <c r="AZ27" s="108"/>
      <c r="BA27" s="108"/>
      <c r="BB27" s="99"/>
      <c r="BC27" s="99"/>
      <c r="BE27" s="121"/>
      <c r="BF27" s="124"/>
      <c r="BG27" s="124"/>
      <c r="BH27" s="124"/>
      <c r="BI27" s="124"/>
      <c r="BJ27" s="124"/>
      <c r="BK27" s="125"/>
      <c r="BL27" s="121"/>
    </row>
    <row r="28" spans="1:64" ht="30.75" customHeight="1" x14ac:dyDescent="0.2">
      <c r="A28" s="22" t="s">
        <v>478</v>
      </c>
      <c r="B28" s="9" t="s">
        <v>25</v>
      </c>
      <c r="C28" s="4" t="s">
        <v>27</v>
      </c>
      <c r="D28" s="33">
        <f t="shared" si="7"/>
        <v>6596</v>
      </c>
      <c r="E28" s="66">
        <f t="shared" si="0"/>
        <v>8574.8000000000011</v>
      </c>
      <c r="F28" s="99" t="s">
        <v>723</v>
      </c>
      <c r="G28" s="99"/>
      <c r="H28" s="132" t="s">
        <v>194</v>
      </c>
      <c r="I28" s="54" t="s">
        <v>157</v>
      </c>
      <c r="J28" s="54" t="s">
        <v>159</v>
      </c>
      <c r="K28" s="54">
        <v>1</v>
      </c>
      <c r="L28" s="133">
        <f>D$181</f>
        <v>1442</v>
      </c>
      <c r="M28" s="186"/>
      <c r="N28" s="132" t="str">
        <f>$A$156</f>
        <v>50БПП.ОПР-60</v>
      </c>
      <c r="O28" s="54" t="str">
        <f>$B$156</f>
        <v>Опора приставного элемента завершающая 600мм</v>
      </c>
      <c r="P28" s="54" t="str">
        <f>$C$156</f>
        <v>600*60*713</v>
      </c>
      <c r="Q28" s="54">
        <v>1</v>
      </c>
      <c r="R28" s="133">
        <f>D156</f>
        <v>2970</v>
      </c>
      <c r="S28" s="1"/>
      <c r="T28" s="132" t="str">
        <f>$A$163</f>
        <v>50БМ.КТП-80</v>
      </c>
      <c r="U28" s="54" t="str">
        <f>$B$163</f>
        <v>Комплект траверс приставного элемента L800мм</v>
      </c>
      <c r="V28" s="54" t="str">
        <f>$C$163</f>
        <v>947*100*43</v>
      </c>
      <c r="W28" s="54">
        <v>1</v>
      </c>
      <c r="X28" s="133">
        <f>D$163</f>
        <v>2184</v>
      </c>
      <c r="Y28" s="124"/>
      <c r="Z28" s="121"/>
      <c r="AA28" s="124"/>
      <c r="AB28" s="124"/>
      <c r="AC28" s="124"/>
      <c r="AD28" s="124"/>
      <c r="AE28" s="121"/>
      <c r="AF28" s="121"/>
      <c r="AG28" s="124"/>
      <c r="AH28" s="124"/>
      <c r="AI28" s="124"/>
      <c r="AJ28" s="124"/>
      <c r="AK28" s="121"/>
      <c r="AL28" s="121"/>
      <c r="AM28" s="124"/>
      <c r="AN28" s="124"/>
      <c r="AO28" s="124"/>
      <c r="AP28" s="124"/>
      <c r="AZ28" s="108"/>
      <c r="BA28" s="108"/>
      <c r="BB28" s="99"/>
      <c r="BC28" s="99"/>
      <c r="BE28" s="121"/>
      <c r="BF28" s="124"/>
      <c r="BG28" s="124"/>
      <c r="BH28" s="124"/>
      <c r="BI28" s="124"/>
      <c r="BJ28" s="124"/>
      <c r="BK28" s="125"/>
      <c r="BL28" s="121"/>
    </row>
    <row r="29" spans="1:64" ht="30.75" customHeight="1" thickBot="1" x14ac:dyDescent="0.25">
      <c r="A29" s="47" t="s">
        <v>479</v>
      </c>
      <c r="B29" s="27" t="s">
        <v>25</v>
      </c>
      <c r="C29" s="18" t="s">
        <v>28</v>
      </c>
      <c r="D29" s="34">
        <f t="shared" si="7"/>
        <v>7187</v>
      </c>
      <c r="E29" s="67">
        <f t="shared" si="0"/>
        <v>9343.1</v>
      </c>
      <c r="F29" s="99" t="s">
        <v>770</v>
      </c>
      <c r="G29" s="99"/>
      <c r="H29" s="135" t="s">
        <v>195</v>
      </c>
      <c r="I29" s="56" t="s">
        <v>157</v>
      </c>
      <c r="J29" s="56" t="s">
        <v>160</v>
      </c>
      <c r="K29" s="56">
        <v>1</v>
      </c>
      <c r="L29" s="141">
        <f>D$182</f>
        <v>1724</v>
      </c>
      <c r="M29" s="186"/>
      <c r="N29" s="135" t="str">
        <f>$A$156</f>
        <v>50БПП.ОПР-60</v>
      </c>
      <c r="O29" s="56" t="str">
        <f>$B$156</f>
        <v>Опора приставного элемента завершающая 600мм</v>
      </c>
      <c r="P29" s="56" t="str">
        <f>$C$156</f>
        <v>600*60*713</v>
      </c>
      <c r="Q29" s="56">
        <v>1</v>
      </c>
      <c r="R29" s="141">
        <f>D156</f>
        <v>2970</v>
      </c>
      <c r="S29" s="1"/>
      <c r="T29" s="135" t="str">
        <f>$A$164</f>
        <v>50БМ.КТП-100</v>
      </c>
      <c r="U29" s="56" t="str">
        <f>$B$164</f>
        <v>Комплект траверс приставного элемента L1000мм</v>
      </c>
      <c r="V29" s="56" t="str">
        <f>$C$164</f>
        <v>1147*100*43</v>
      </c>
      <c r="W29" s="56">
        <v>1</v>
      </c>
      <c r="X29" s="141">
        <f>D$164</f>
        <v>2493</v>
      </c>
      <c r="Y29" s="124"/>
      <c r="Z29" s="121"/>
      <c r="AA29" s="124"/>
      <c r="AB29" s="124"/>
      <c r="AC29" s="124"/>
      <c r="AD29" s="124"/>
      <c r="AE29" s="121"/>
      <c r="AF29" s="121"/>
      <c r="AG29" s="124"/>
      <c r="AH29" s="124"/>
      <c r="AI29" s="124"/>
      <c r="AJ29" s="124"/>
      <c r="AK29" s="121"/>
      <c r="AL29" s="121"/>
      <c r="AM29" s="124"/>
      <c r="AN29" s="124"/>
      <c r="AO29" s="124"/>
      <c r="AP29" s="124"/>
      <c r="AZ29" s="108"/>
      <c r="BA29" s="108"/>
      <c r="BB29" s="99"/>
      <c r="BC29" s="99"/>
      <c r="BE29" s="121"/>
      <c r="BF29" s="124"/>
      <c r="BG29" s="124"/>
      <c r="BH29" s="124"/>
      <c r="BI29" s="124"/>
      <c r="BJ29" s="124"/>
      <c r="BK29" s="125"/>
      <c r="BL29" s="121"/>
    </row>
    <row r="30" spans="1:64" ht="30.75" customHeight="1" x14ac:dyDescent="0.2">
      <c r="A30" s="48" t="s">
        <v>480</v>
      </c>
      <c r="B30" s="11" t="s">
        <v>208</v>
      </c>
      <c r="C30" s="12" t="s">
        <v>9</v>
      </c>
      <c r="D30" s="32">
        <f t="shared" si="7"/>
        <v>9148</v>
      </c>
      <c r="E30" s="65">
        <f t="shared" si="0"/>
        <v>11892.4</v>
      </c>
      <c r="F30" s="99" t="s">
        <v>771</v>
      </c>
      <c r="G30" s="99"/>
      <c r="H30" s="139" t="s">
        <v>172</v>
      </c>
      <c r="I30" s="96" t="s">
        <v>146</v>
      </c>
      <c r="J30" s="96" t="s">
        <v>149</v>
      </c>
      <c r="K30" s="96">
        <v>1</v>
      </c>
      <c r="L30" s="140">
        <f>D$167</f>
        <v>2086</v>
      </c>
      <c r="M30" s="186"/>
      <c r="N30" s="170" t="str">
        <f>$A$151</f>
        <v>50БПП.ОСП-72</v>
      </c>
      <c r="O30" s="96" t="str">
        <f>$B$151</f>
        <v>Опора стола проходная 720мм</v>
      </c>
      <c r="P30" s="96" t="str">
        <f>$C$140</f>
        <v>720*60*713</v>
      </c>
      <c r="Q30" s="96">
        <v>1</v>
      </c>
      <c r="R30" s="140">
        <f>D151</f>
        <v>3947</v>
      </c>
      <c r="S30" s="1"/>
      <c r="T30" s="139" t="str">
        <f>$A$157</f>
        <v>50БМ.КТ-100</v>
      </c>
      <c r="U30" s="96" t="str">
        <f>$B$157</f>
        <v>Комплект траверс стола L1000мм</v>
      </c>
      <c r="V30" s="96" t="str">
        <f>$C$157</f>
        <v>994*100*43</v>
      </c>
      <c r="W30" s="96">
        <v>1</v>
      </c>
      <c r="X30" s="140">
        <f>$D$157</f>
        <v>3115</v>
      </c>
      <c r="Y30" s="124"/>
      <c r="Z30" s="121"/>
      <c r="AA30" s="124"/>
      <c r="AB30" s="124"/>
      <c r="AC30" s="124"/>
      <c r="AD30" s="124"/>
      <c r="AE30" s="121"/>
      <c r="AF30" s="121"/>
      <c r="AG30" s="124"/>
      <c r="AH30" s="124"/>
      <c r="AI30" s="124"/>
      <c r="AJ30" s="124"/>
      <c r="AK30" s="121"/>
      <c r="AL30" s="121"/>
      <c r="AM30" s="124"/>
      <c r="AN30" s="124"/>
      <c r="AO30" s="124"/>
      <c r="AP30" s="124"/>
      <c r="AZ30" s="108"/>
      <c r="BA30" s="108"/>
      <c r="BB30" s="99"/>
      <c r="BC30" s="99"/>
      <c r="BE30" s="121"/>
      <c r="BF30" s="124"/>
      <c r="BG30" s="124"/>
      <c r="BH30" s="124"/>
      <c r="BI30" s="124"/>
      <c r="BJ30" s="124"/>
      <c r="BK30" s="125"/>
      <c r="BL30" s="121"/>
    </row>
    <row r="31" spans="1:64" ht="30.75" customHeight="1" x14ac:dyDescent="0.2">
      <c r="A31" s="49" t="s">
        <v>481</v>
      </c>
      <c r="B31" s="2" t="s">
        <v>208</v>
      </c>
      <c r="C31" s="3" t="s">
        <v>10</v>
      </c>
      <c r="D31" s="33">
        <f t="shared" si="7"/>
        <v>9674</v>
      </c>
      <c r="E31" s="66">
        <f t="shared" si="0"/>
        <v>12576.2</v>
      </c>
      <c r="F31" s="99" t="s">
        <v>772</v>
      </c>
      <c r="G31" s="99"/>
      <c r="H31" s="132" t="s">
        <v>173</v>
      </c>
      <c r="I31" s="54" t="s">
        <v>146</v>
      </c>
      <c r="J31" s="54" t="s">
        <v>150</v>
      </c>
      <c r="K31" s="54">
        <v>1</v>
      </c>
      <c r="L31" s="133">
        <f>D$168</f>
        <v>2302</v>
      </c>
      <c r="M31" s="186"/>
      <c r="N31" s="132" t="str">
        <f>$A$151</f>
        <v>50БПП.ОСП-72</v>
      </c>
      <c r="O31" s="54" t="str">
        <f>$B$151</f>
        <v>Опора стола проходная 720мм</v>
      </c>
      <c r="P31" s="54" t="str">
        <f>$C$140</f>
        <v>720*60*713</v>
      </c>
      <c r="Q31" s="54">
        <v>1</v>
      </c>
      <c r="R31" s="133">
        <f>D151</f>
        <v>3947</v>
      </c>
      <c r="S31" s="1"/>
      <c r="T31" s="132" t="str">
        <f>$A$158</f>
        <v>50БМ.КТ-120</v>
      </c>
      <c r="U31" s="54" t="str">
        <f>$B$158</f>
        <v>Комплект траверс стола L1200мм</v>
      </c>
      <c r="V31" s="54" t="str">
        <f>$C$158</f>
        <v>1194*100*43</v>
      </c>
      <c r="W31" s="54">
        <v>1</v>
      </c>
      <c r="X31" s="133">
        <f>$D$158</f>
        <v>3425</v>
      </c>
      <c r="Y31" s="124"/>
      <c r="Z31" s="121"/>
      <c r="AA31" s="124"/>
      <c r="AB31" s="124"/>
      <c r="AC31" s="124"/>
      <c r="AD31" s="124"/>
      <c r="AE31" s="121"/>
      <c r="AF31" s="121"/>
      <c r="AG31" s="124"/>
      <c r="AH31" s="124"/>
      <c r="AI31" s="124"/>
      <c r="AJ31" s="124"/>
      <c r="AK31" s="121"/>
      <c r="AL31" s="121"/>
      <c r="AM31" s="124"/>
      <c r="AN31" s="124"/>
      <c r="AO31" s="124"/>
      <c r="AP31" s="124"/>
      <c r="AZ31" s="108"/>
      <c r="BA31" s="108"/>
      <c r="BB31" s="99"/>
      <c r="BC31" s="99"/>
      <c r="BE31" s="121"/>
      <c r="BF31" s="124"/>
      <c r="BG31" s="124"/>
      <c r="BH31" s="124"/>
      <c r="BI31" s="124"/>
      <c r="BJ31" s="124"/>
      <c r="BK31" s="125"/>
      <c r="BL31" s="121"/>
    </row>
    <row r="32" spans="1:64" ht="30.75" customHeight="1" x14ac:dyDescent="0.2">
      <c r="A32" s="49" t="s">
        <v>482</v>
      </c>
      <c r="B32" s="2" t="s">
        <v>208</v>
      </c>
      <c r="C32" s="3" t="s">
        <v>11</v>
      </c>
      <c r="D32" s="33">
        <f t="shared" si="7"/>
        <v>10092</v>
      </c>
      <c r="E32" s="66">
        <f t="shared" si="0"/>
        <v>13119.6</v>
      </c>
      <c r="F32" s="99" t="s">
        <v>773</v>
      </c>
      <c r="G32" s="99"/>
      <c r="H32" s="132" t="s">
        <v>174</v>
      </c>
      <c r="I32" s="54" t="s">
        <v>146</v>
      </c>
      <c r="J32" s="54" t="s">
        <v>151</v>
      </c>
      <c r="K32" s="54">
        <v>1</v>
      </c>
      <c r="L32" s="133">
        <f>D$169</f>
        <v>2410</v>
      </c>
      <c r="M32" s="186"/>
      <c r="N32" s="132" t="str">
        <f>$A$151</f>
        <v>50БПП.ОСП-72</v>
      </c>
      <c r="O32" s="54" t="str">
        <f>$B$151</f>
        <v>Опора стола проходная 720мм</v>
      </c>
      <c r="P32" s="54" t="str">
        <f>$C$140</f>
        <v>720*60*713</v>
      </c>
      <c r="Q32" s="54">
        <v>1</v>
      </c>
      <c r="R32" s="133">
        <f>D151</f>
        <v>3947</v>
      </c>
      <c r="S32" s="1"/>
      <c r="T32" s="132" t="str">
        <f>$A$159</f>
        <v>50БМ.КТ-140</v>
      </c>
      <c r="U32" s="54" t="str">
        <f>$B$159</f>
        <v>Комплект траверс стола L1400мм</v>
      </c>
      <c r="V32" s="54" t="str">
        <f>$C$159</f>
        <v>1394*100*43</v>
      </c>
      <c r="W32" s="54">
        <v>1</v>
      </c>
      <c r="X32" s="133">
        <f>$D$159</f>
        <v>3735</v>
      </c>
      <c r="Y32" s="124"/>
      <c r="Z32" s="121"/>
      <c r="AA32" s="124"/>
      <c r="AB32" s="124"/>
      <c r="AC32" s="124"/>
      <c r="AD32" s="124"/>
      <c r="AE32" s="121"/>
      <c r="AF32" s="121"/>
      <c r="AG32" s="124"/>
      <c r="AH32" s="124"/>
      <c r="AI32" s="124"/>
      <c r="AJ32" s="124"/>
      <c r="AK32" s="121"/>
      <c r="AL32" s="121"/>
      <c r="AM32" s="124"/>
      <c r="AN32" s="124"/>
      <c r="AO32" s="124"/>
      <c r="AP32" s="124"/>
      <c r="AZ32" s="108"/>
      <c r="BA32" s="108"/>
      <c r="BB32" s="99"/>
      <c r="BC32" s="99"/>
      <c r="BE32" s="121"/>
      <c r="BF32" s="124"/>
      <c r="BG32" s="124"/>
      <c r="BH32" s="124"/>
      <c r="BI32" s="124"/>
      <c r="BJ32" s="124"/>
      <c r="BK32" s="125"/>
      <c r="BL32" s="121"/>
    </row>
    <row r="33" spans="1:64" ht="30.75" customHeight="1" x14ac:dyDescent="0.2">
      <c r="A33" s="49" t="s">
        <v>483</v>
      </c>
      <c r="B33" s="2" t="s">
        <v>208</v>
      </c>
      <c r="C33" s="3" t="s">
        <v>12</v>
      </c>
      <c r="D33" s="33">
        <f t="shared" si="7"/>
        <v>10201</v>
      </c>
      <c r="E33" s="66">
        <f t="shared" si="0"/>
        <v>13261.300000000001</v>
      </c>
      <c r="F33" s="99" t="s">
        <v>774</v>
      </c>
      <c r="G33" s="99"/>
      <c r="H33" s="132" t="s">
        <v>175</v>
      </c>
      <c r="I33" s="54" t="s">
        <v>146</v>
      </c>
      <c r="J33" s="54" t="s">
        <v>152</v>
      </c>
      <c r="K33" s="54">
        <v>1</v>
      </c>
      <c r="L33" s="133">
        <f>D$170</f>
        <v>2519</v>
      </c>
      <c r="M33" s="186"/>
      <c r="N33" s="132" t="str">
        <f>$A$151</f>
        <v>50БПП.ОСП-72</v>
      </c>
      <c r="O33" s="54" t="str">
        <f>$B$151</f>
        <v>Опора стола проходная 720мм</v>
      </c>
      <c r="P33" s="54" t="str">
        <f>$C$140</f>
        <v>720*60*713</v>
      </c>
      <c r="Q33" s="54">
        <v>1</v>
      </c>
      <c r="R33" s="133">
        <f>D151</f>
        <v>3947</v>
      </c>
      <c r="S33" s="1"/>
      <c r="T33" s="132" t="str">
        <f>$A$160</f>
        <v>50БМ.КТ-160</v>
      </c>
      <c r="U33" s="54" t="str">
        <f>$B$160</f>
        <v>Комплект траверс стола L1600мм</v>
      </c>
      <c r="V33" s="54" t="str">
        <f>$C$160</f>
        <v>1594*100*43</v>
      </c>
      <c r="W33" s="54">
        <v>1</v>
      </c>
      <c r="X33" s="133">
        <f>$D$160</f>
        <v>3735</v>
      </c>
      <c r="Y33" s="124"/>
      <c r="Z33" s="121"/>
      <c r="AA33" s="124"/>
      <c r="AB33" s="124"/>
      <c r="AC33" s="124"/>
      <c r="AD33" s="124"/>
      <c r="AE33" s="121"/>
      <c r="AF33" s="121"/>
      <c r="AG33" s="124"/>
      <c r="AH33" s="124"/>
      <c r="AI33" s="124"/>
      <c r="AJ33" s="124"/>
      <c r="AK33" s="121"/>
      <c r="AL33" s="121"/>
      <c r="AM33" s="124"/>
      <c r="AN33" s="124"/>
      <c r="AO33" s="124"/>
      <c r="AP33" s="124"/>
      <c r="AZ33" s="108"/>
      <c r="BA33" s="108"/>
      <c r="BB33" s="99"/>
      <c r="BC33" s="99"/>
      <c r="BE33" s="121"/>
      <c r="BF33" s="124"/>
      <c r="BG33" s="124"/>
      <c r="BH33" s="124"/>
      <c r="BI33" s="124"/>
      <c r="BJ33" s="124"/>
      <c r="BK33" s="125"/>
      <c r="BL33" s="121"/>
    </row>
    <row r="34" spans="1:64" ht="30.75" customHeight="1" thickBot="1" x14ac:dyDescent="0.25">
      <c r="A34" s="50" t="s">
        <v>484</v>
      </c>
      <c r="B34" s="16" t="s">
        <v>208</v>
      </c>
      <c r="C34" s="17" t="s">
        <v>13</v>
      </c>
      <c r="D34" s="34">
        <f t="shared" si="7"/>
        <v>10732</v>
      </c>
      <c r="E34" s="67">
        <f t="shared" si="0"/>
        <v>13951.6</v>
      </c>
      <c r="F34" s="99" t="s">
        <v>775</v>
      </c>
      <c r="G34" s="99"/>
      <c r="H34" s="137" t="s">
        <v>176</v>
      </c>
      <c r="I34" s="76" t="s">
        <v>146</v>
      </c>
      <c r="J34" s="76" t="s">
        <v>153</v>
      </c>
      <c r="K34" s="76">
        <v>1</v>
      </c>
      <c r="L34" s="138">
        <f>D$171</f>
        <v>2741</v>
      </c>
      <c r="M34" s="186"/>
      <c r="N34" s="137" t="str">
        <f>$A$151</f>
        <v>50БПП.ОСП-72</v>
      </c>
      <c r="O34" s="76" t="str">
        <f>$B$151</f>
        <v>Опора стола проходная 720мм</v>
      </c>
      <c r="P34" s="76" t="str">
        <f>$C$140</f>
        <v>720*60*713</v>
      </c>
      <c r="Q34" s="76">
        <v>1</v>
      </c>
      <c r="R34" s="138">
        <f>D151</f>
        <v>3947</v>
      </c>
      <c r="S34" s="1"/>
      <c r="T34" s="137" t="str">
        <f>$A$161</f>
        <v>50БМ.КТ-180</v>
      </c>
      <c r="U34" s="76" t="str">
        <f>$B$161</f>
        <v>Комплект траверс стола L1800мм</v>
      </c>
      <c r="V34" s="76" t="str">
        <f>$C$161</f>
        <v>1794*100*43</v>
      </c>
      <c r="W34" s="76">
        <v>1</v>
      </c>
      <c r="X34" s="138">
        <f>$D$161</f>
        <v>4044</v>
      </c>
      <c r="Y34" s="124"/>
      <c r="Z34" s="121"/>
      <c r="AA34" s="124"/>
      <c r="AB34" s="124"/>
      <c r="AC34" s="124"/>
      <c r="AD34" s="124"/>
      <c r="AE34" s="121"/>
      <c r="AF34" s="121"/>
      <c r="AG34" s="124"/>
      <c r="AH34" s="124"/>
      <c r="AI34" s="124"/>
      <c r="AJ34" s="124"/>
      <c r="AK34" s="121"/>
      <c r="AL34" s="121"/>
      <c r="AM34" s="124"/>
      <c r="AN34" s="124"/>
      <c r="AO34" s="124"/>
      <c r="AP34" s="124"/>
      <c r="AZ34" s="108"/>
      <c r="BA34" s="108"/>
      <c r="BB34" s="99"/>
      <c r="BC34" s="99"/>
      <c r="BE34" s="121"/>
      <c r="BF34" s="124"/>
      <c r="BG34" s="124"/>
      <c r="BH34" s="124"/>
      <c r="BI34" s="124"/>
      <c r="BJ34" s="124"/>
      <c r="BK34" s="125"/>
      <c r="BL34" s="121"/>
    </row>
    <row r="35" spans="1:64" ht="30.75" customHeight="1" x14ac:dyDescent="0.2">
      <c r="A35" s="48" t="s">
        <v>485</v>
      </c>
      <c r="B35" s="11" t="s">
        <v>209</v>
      </c>
      <c r="C35" s="20" t="s">
        <v>20</v>
      </c>
      <c r="D35" s="32">
        <f t="shared" si="7"/>
        <v>16677</v>
      </c>
      <c r="E35" s="65">
        <f t="shared" si="0"/>
        <v>21680.100000000002</v>
      </c>
      <c r="F35" s="99" t="s">
        <v>776</v>
      </c>
      <c r="G35" s="99"/>
      <c r="H35" s="130" t="s">
        <v>172</v>
      </c>
      <c r="I35" s="59" t="s">
        <v>146</v>
      </c>
      <c r="J35" s="59" t="s">
        <v>149</v>
      </c>
      <c r="K35" s="59">
        <v>2</v>
      </c>
      <c r="L35" s="131">
        <f>D$167</f>
        <v>2086</v>
      </c>
      <c r="M35" s="186"/>
      <c r="N35" s="169" t="str">
        <f>$A$154</f>
        <v>50БПП.ОСП-147</v>
      </c>
      <c r="O35" s="59" t="str">
        <f>$B$154</f>
        <v>Опора стола проходная 1475мм</v>
      </c>
      <c r="P35" s="59" t="str">
        <f>$C$154</f>
        <v>1475*60*713</v>
      </c>
      <c r="Q35" s="59">
        <v>1</v>
      </c>
      <c r="R35" s="131">
        <f>D154</f>
        <v>6275</v>
      </c>
      <c r="S35" s="1"/>
      <c r="T35" s="130" t="str">
        <f>$A$157</f>
        <v>50БМ.КТ-100</v>
      </c>
      <c r="U35" s="59" t="str">
        <f>$B$157</f>
        <v>Комплект траверс стола L1000мм</v>
      </c>
      <c r="V35" s="59" t="str">
        <f>$C$157</f>
        <v>994*100*43</v>
      </c>
      <c r="W35" s="59">
        <v>2</v>
      </c>
      <c r="X35" s="131">
        <f>$D$157</f>
        <v>3115</v>
      </c>
      <c r="Y35" s="124"/>
      <c r="Z35" s="121"/>
      <c r="AA35" s="124"/>
      <c r="AB35" s="124"/>
      <c r="AC35" s="124"/>
      <c r="AD35" s="124"/>
      <c r="AE35" s="121"/>
      <c r="AF35" s="121"/>
      <c r="AG35" s="124"/>
      <c r="AH35" s="124"/>
      <c r="AI35" s="124"/>
      <c r="AJ35" s="124"/>
      <c r="AK35" s="121"/>
      <c r="AL35" s="121"/>
      <c r="AM35" s="124"/>
      <c r="AN35" s="124"/>
      <c r="AO35" s="124"/>
      <c r="AP35" s="124"/>
      <c r="AZ35" s="108"/>
      <c r="BA35" s="108"/>
      <c r="BB35" s="99"/>
      <c r="BC35" s="99"/>
      <c r="BE35" s="121"/>
      <c r="BF35" s="124"/>
      <c r="BG35" s="124"/>
      <c r="BH35" s="124"/>
      <c r="BI35" s="124"/>
      <c r="BJ35" s="124"/>
      <c r="BK35" s="125"/>
      <c r="BL35" s="121"/>
    </row>
    <row r="36" spans="1:64" ht="30.75" customHeight="1" x14ac:dyDescent="0.2">
      <c r="A36" s="49" t="s">
        <v>486</v>
      </c>
      <c r="B36" s="2" t="s">
        <v>209</v>
      </c>
      <c r="C36" s="4" t="s">
        <v>21</v>
      </c>
      <c r="D36" s="33">
        <f t="shared" si="7"/>
        <v>17729</v>
      </c>
      <c r="E36" s="66">
        <f t="shared" si="0"/>
        <v>23047.7</v>
      </c>
      <c r="F36" s="99" t="s">
        <v>777</v>
      </c>
      <c r="G36" s="99"/>
      <c r="H36" s="132" t="s">
        <v>173</v>
      </c>
      <c r="I36" s="54" t="s">
        <v>146</v>
      </c>
      <c r="J36" s="54" t="s">
        <v>150</v>
      </c>
      <c r="K36" s="54">
        <v>2</v>
      </c>
      <c r="L36" s="133">
        <f>D$168</f>
        <v>2302</v>
      </c>
      <c r="M36" s="186"/>
      <c r="N36" s="132" t="str">
        <f>$A$154</f>
        <v>50БПП.ОСП-147</v>
      </c>
      <c r="O36" s="54" t="str">
        <f>$B$154</f>
        <v>Опора стола проходная 1475мм</v>
      </c>
      <c r="P36" s="54" t="str">
        <f>$C$154</f>
        <v>1475*60*713</v>
      </c>
      <c r="Q36" s="54">
        <v>1</v>
      </c>
      <c r="R36" s="133">
        <f>D154</f>
        <v>6275</v>
      </c>
      <c r="S36" s="1"/>
      <c r="T36" s="132" t="str">
        <f>$A$158</f>
        <v>50БМ.КТ-120</v>
      </c>
      <c r="U36" s="54" t="str">
        <f>$B$158</f>
        <v>Комплект траверс стола L1200мм</v>
      </c>
      <c r="V36" s="54" t="str">
        <f>$C$158</f>
        <v>1194*100*43</v>
      </c>
      <c r="W36" s="54">
        <v>2</v>
      </c>
      <c r="X36" s="133">
        <f>$D$158</f>
        <v>3425</v>
      </c>
      <c r="Y36" s="124"/>
      <c r="Z36" s="121"/>
      <c r="AA36" s="124"/>
      <c r="AB36" s="124"/>
      <c r="AC36" s="124"/>
      <c r="AD36" s="124"/>
      <c r="AE36" s="121"/>
      <c r="AF36" s="121"/>
      <c r="AG36" s="124"/>
      <c r="AH36" s="124"/>
      <c r="AI36" s="124"/>
      <c r="AJ36" s="124"/>
      <c r="AK36" s="121"/>
      <c r="AL36" s="121"/>
      <c r="AM36" s="124"/>
      <c r="AN36" s="124"/>
      <c r="AO36" s="124"/>
      <c r="AP36" s="124"/>
      <c r="AZ36" s="108"/>
      <c r="BA36" s="108"/>
      <c r="BB36" s="99"/>
      <c r="BC36" s="99"/>
      <c r="BE36" s="121"/>
      <c r="BF36" s="124"/>
      <c r="BG36" s="124"/>
      <c r="BH36" s="124"/>
      <c r="BI36" s="124"/>
      <c r="BJ36" s="124"/>
      <c r="BK36" s="125"/>
      <c r="BL36" s="121"/>
    </row>
    <row r="37" spans="1:64" ht="30.75" customHeight="1" x14ac:dyDescent="0.2">
      <c r="A37" s="49" t="s">
        <v>487</v>
      </c>
      <c r="B37" s="2" t="s">
        <v>209</v>
      </c>
      <c r="C37" s="4" t="s">
        <v>22</v>
      </c>
      <c r="D37" s="33">
        <f t="shared" si="7"/>
        <v>18565</v>
      </c>
      <c r="E37" s="66">
        <f t="shared" si="0"/>
        <v>24134.5</v>
      </c>
      <c r="F37" s="99" t="s">
        <v>778</v>
      </c>
      <c r="G37" s="99"/>
      <c r="H37" s="132" t="s">
        <v>174</v>
      </c>
      <c r="I37" s="54" t="s">
        <v>146</v>
      </c>
      <c r="J37" s="54" t="s">
        <v>151</v>
      </c>
      <c r="K37" s="54">
        <v>2</v>
      </c>
      <c r="L37" s="133">
        <f>D$169</f>
        <v>2410</v>
      </c>
      <c r="M37" s="186"/>
      <c r="N37" s="132" t="str">
        <f>$A$154</f>
        <v>50БПП.ОСП-147</v>
      </c>
      <c r="O37" s="54" t="str">
        <f>$B$154</f>
        <v>Опора стола проходная 1475мм</v>
      </c>
      <c r="P37" s="54" t="str">
        <f>$C$154</f>
        <v>1475*60*713</v>
      </c>
      <c r="Q37" s="54">
        <v>1</v>
      </c>
      <c r="R37" s="133">
        <f>D154</f>
        <v>6275</v>
      </c>
      <c r="S37" s="1"/>
      <c r="T37" s="132" t="str">
        <f>$A$159</f>
        <v>50БМ.КТ-140</v>
      </c>
      <c r="U37" s="54" t="str">
        <f>$B$159</f>
        <v>Комплект траверс стола L1400мм</v>
      </c>
      <c r="V37" s="54" t="str">
        <f>$C$159</f>
        <v>1394*100*43</v>
      </c>
      <c r="W37" s="54">
        <v>2</v>
      </c>
      <c r="X37" s="133">
        <f>$D$159</f>
        <v>3735</v>
      </c>
      <c r="Y37" s="124"/>
      <c r="Z37" s="121"/>
      <c r="AA37" s="124"/>
      <c r="AB37" s="124"/>
      <c r="AC37" s="124"/>
      <c r="AD37" s="124"/>
      <c r="AE37" s="121"/>
      <c r="AF37" s="121"/>
      <c r="AG37" s="124"/>
      <c r="AH37" s="124"/>
      <c r="AI37" s="124"/>
      <c r="AJ37" s="124"/>
      <c r="AK37" s="121"/>
      <c r="AL37" s="121"/>
      <c r="AM37" s="124"/>
      <c r="AN37" s="124"/>
      <c r="AO37" s="124"/>
      <c r="AP37" s="124"/>
      <c r="AZ37" s="108"/>
      <c r="BA37" s="108"/>
      <c r="BB37" s="99"/>
      <c r="BC37" s="99"/>
      <c r="BE37" s="121"/>
      <c r="BF37" s="124"/>
      <c r="BG37" s="124"/>
      <c r="BH37" s="124"/>
      <c r="BI37" s="124"/>
      <c r="BJ37" s="124"/>
      <c r="BK37" s="125"/>
      <c r="BL37" s="121"/>
    </row>
    <row r="38" spans="1:64" ht="30.75" customHeight="1" x14ac:dyDescent="0.2">
      <c r="A38" s="49" t="s">
        <v>488</v>
      </c>
      <c r="B38" s="2" t="s">
        <v>209</v>
      </c>
      <c r="C38" s="4" t="s">
        <v>23</v>
      </c>
      <c r="D38" s="33">
        <f t="shared" si="7"/>
        <v>18783</v>
      </c>
      <c r="E38" s="66">
        <f t="shared" si="0"/>
        <v>24417.9</v>
      </c>
      <c r="F38" s="99" t="s">
        <v>779</v>
      </c>
      <c r="G38" s="99"/>
      <c r="H38" s="132" t="s">
        <v>175</v>
      </c>
      <c r="I38" s="54" t="s">
        <v>146</v>
      </c>
      <c r="J38" s="54" t="s">
        <v>152</v>
      </c>
      <c r="K38" s="54">
        <v>2</v>
      </c>
      <c r="L38" s="133">
        <f>D$170</f>
        <v>2519</v>
      </c>
      <c r="M38" s="186"/>
      <c r="N38" s="132" t="str">
        <f>$A$154</f>
        <v>50БПП.ОСП-147</v>
      </c>
      <c r="O38" s="54" t="str">
        <f>$B$154</f>
        <v>Опора стола проходная 1475мм</v>
      </c>
      <c r="P38" s="54" t="str">
        <f>$C$154</f>
        <v>1475*60*713</v>
      </c>
      <c r="Q38" s="54">
        <v>1</v>
      </c>
      <c r="R38" s="133">
        <f>D154</f>
        <v>6275</v>
      </c>
      <c r="S38" s="1"/>
      <c r="T38" s="132" t="str">
        <f>$A$160</f>
        <v>50БМ.КТ-160</v>
      </c>
      <c r="U38" s="54" t="str">
        <f>$B$160</f>
        <v>Комплект траверс стола L1600мм</v>
      </c>
      <c r="V38" s="54" t="str">
        <f>$C$160</f>
        <v>1594*100*43</v>
      </c>
      <c r="W38" s="54">
        <v>2</v>
      </c>
      <c r="X38" s="133">
        <f>$D$160</f>
        <v>3735</v>
      </c>
      <c r="Y38" s="124"/>
      <c r="Z38" s="121"/>
      <c r="AA38" s="124"/>
      <c r="AB38" s="124"/>
      <c r="AC38" s="124"/>
      <c r="AD38" s="124"/>
      <c r="AE38" s="121"/>
      <c r="AF38" s="121"/>
      <c r="AG38" s="124"/>
      <c r="AH38" s="124"/>
      <c r="AI38" s="124"/>
      <c r="AJ38" s="124"/>
      <c r="AK38" s="121"/>
      <c r="AL38" s="121"/>
      <c r="AM38" s="124"/>
      <c r="AN38" s="124"/>
      <c r="AO38" s="124"/>
      <c r="AP38" s="124"/>
      <c r="AZ38" s="108"/>
      <c r="BA38" s="108"/>
      <c r="BB38" s="99"/>
      <c r="BC38" s="99"/>
      <c r="BE38" s="121"/>
      <c r="BF38" s="124"/>
      <c r="BG38" s="124"/>
      <c r="BH38" s="124"/>
      <c r="BI38" s="124"/>
      <c r="BJ38" s="124"/>
      <c r="BK38" s="125"/>
      <c r="BL38" s="121"/>
    </row>
    <row r="39" spans="1:64" ht="30.75" customHeight="1" thickBot="1" x14ac:dyDescent="0.25">
      <c r="A39" s="50" t="s">
        <v>489</v>
      </c>
      <c r="B39" s="16" t="s">
        <v>209</v>
      </c>
      <c r="C39" s="18" t="s">
        <v>24</v>
      </c>
      <c r="D39" s="34">
        <f t="shared" si="7"/>
        <v>19845</v>
      </c>
      <c r="E39" s="67">
        <f t="shared" si="0"/>
        <v>25798.5</v>
      </c>
      <c r="F39" s="99" t="s">
        <v>780</v>
      </c>
      <c r="G39" s="99"/>
      <c r="H39" s="137" t="s">
        <v>176</v>
      </c>
      <c r="I39" s="76" t="s">
        <v>146</v>
      </c>
      <c r="J39" s="76" t="s">
        <v>153</v>
      </c>
      <c r="K39" s="76">
        <v>2</v>
      </c>
      <c r="L39" s="138">
        <f>D$171</f>
        <v>2741</v>
      </c>
      <c r="M39" s="186"/>
      <c r="N39" s="137" t="str">
        <f>$A$154</f>
        <v>50БПП.ОСП-147</v>
      </c>
      <c r="O39" s="76" t="str">
        <f>$B$154</f>
        <v>Опора стола проходная 1475мм</v>
      </c>
      <c r="P39" s="76" t="str">
        <f>$C$154</f>
        <v>1475*60*713</v>
      </c>
      <c r="Q39" s="76">
        <v>1</v>
      </c>
      <c r="R39" s="138">
        <f>D154</f>
        <v>6275</v>
      </c>
      <c r="S39" s="1"/>
      <c r="T39" s="135" t="str">
        <f>$A$161</f>
        <v>50БМ.КТ-180</v>
      </c>
      <c r="U39" s="56" t="str">
        <f>$B$161</f>
        <v>Комплект траверс стола L1800мм</v>
      </c>
      <c r="V39" s="56" t="str">
        <f>$C$161</f>
        <v>1794*100*43</v>
      </c>
      <c r="W39" s="56">
        <v>2</v>
      </c>
      <c r="X39" s="141">
        <f>$D$161</f>
        <v>4044</v>
      </c>
      <c r="Y39" s="124"/>
      <c r="Z39" s="121"/>
      <c r="AA39" s="124"/>
      <c r="AB39" s="124"/>
      <c r="AC39" s="124"/>
      <c r="AD39" s="124"/>
      <c r="AE39" s="121"/>
      <c r="AF39" s="121"/>
      <c r="AG39" s="124"/>
      <c r="AH39" s="124"/>
      <c r="AI39" s="124"/>
      <c r="AJ39" s="124"/>
      <c r="AK39" s="121"/>
      <c r="AL39" s="121"/>
      <c r="AM39" s="124"/>
      <c r="AN39" s="124"/>
      <c r="AO39" s="124"/>
      <c r="AP39" s="124"/>
      <c r="AZ39" s="108"/>
      <c r="BA39" s="108"/>
      <c r="BB39" s="99"/>
      <c r="BC39" s="99"/>
      <c r="BE39" s="121"/>
      <c r="BF39" s="124"/>
      <c r="BG39" s="124"/>
      <c r="BH39" s="124"/>
      <c r="BI39" s="124"/>
      <c r="BJ39" s="124"/>
      <c r="BK39" s="125"/>
      <c r="BL39" s="121"/>
    </row>
    <row r="40" spans="1:64" ht="29.25" customHeight="1" x14ac:dyDescent="0.2">
      <c r="A40" s="36" t="s">
        <v>201</v>
      </c>
      <c r="B40" s="28" t="s">
        <v>29</v>
      </c>
      <c r="C40" s="13" t="s">
        <v>30</v>
      </c>
      <c r="D40" s="32">
        <f>D194+D195</f>
        <v>9086</v>
      </c>
      <c r="E40" s="65">
        <f t="shared" si="0"/>
        <v>11811.800000000001</v>
      </c>
      <c r="F40" s="99" t="s">
        <v>700</v>
      </c>
      <c r="G40" s="99"/>
      <c r="H40" s="130" t="s">
        <v>211</v>
      </c>
      <c r="I40" s="59" t="s">
        <v>185</v>
      </c>
      <c r="J40" s="59" t="s">
        <v>186</v>
      </c>
      <c r="K40" s="59">
        <v>1</v>
      </c>
      <c r="L40" s="131">
        <f>D$194</f>
        <v>8536</v>
      </c>
      <c r="M40" s="186"/>
      <c r="N40" s="130" t="s">
        <v>212</v>
      </c>
      <c r="O40" s="59" t="s">
        <v>189</v>
      </c>
      <c r="P40" s="59" t="s">
        <v>187</v>
      </c>
      <c r="Q40" s="59">
        <v>1</v>
      </c>
      <c r="R40" s="131">
        <f>D195</f>
        <v>550</v>
      </c>
      <c r="S40" s="1"/>
      <c r="T40" s="121"/>
      <c r="U40" s="124"/>
      <c r="V40" s="124"/>
      <c r="W40" s="124"/>
      <c r="X40" s="124"/>
      <c r="Y40" s="124"/>
      <c r="Z40" s="121"/>
      <c r="AA40" s="124"/>
      <c r="AB40" s="124"/>
      <c r="AC40" s="124"/>
      <c r="AD40" s="124"/>
      <c r="AE40" s="121"/>
      <c r="AF40" s="121"/>
      <c r="AG40" s="124"/>
      <c r="AH40" s="124"/>
      <c r="AI40" s="124"/>
      <c r="AJ40" s="124"/>
      <c r="AK40" s="121"/>
      <c r="AL40" s="121"/>
      <c r="AM40" s="124"/>
      <c r="AN40" s="124"/>
      <c r="AO40" s="124"/>
      <c r="AP40" s="124"/>
      <c r="AZ40" s="108"/>
      <c r="BA40" s="108"/>
      <c r="BB40" s="99"/>
      <c r="BC40" s="99"/>
      <c r="BE40" s="121"/>
      <c r="BF40" s="124"/>
      <c r="BG40" s="124"/>
      <c r="BH40" s="124"/>
      <c r="BI40" s="124"/>
      <c r="BJ40" s="124"/>
      <c r="BK40" s="125"/>
      <c r="BL40" s="121"/>
    </row>
    <row r="41" spans="1:64" ht="29.25" customHeight="1" thickBot="1" x14ac:dyDescent="0.25">
      <c r="A41" s="22" t="s">
        <v>202</v>
      </c>
      <c r="B41" s="25" t="s">
        <v>190</v>
      </c>
      <c r="C41" s="4" t="s">
        <v>31</v>
      </c>
      <c r="D41" s="33">
        <f>(D194*2)+D196</f>
        <v>17736</v>
      </c>
      <c r="E41" s="66">
        <f t="shared" si="0"/>
        <v>23056.799999999999</v>
      </c>
      <c r="F41" s="99" t="s">
        <v>701</v>
      </c>
      <c r="G41" s="99"/>
      <c r="H41" s="135" t="s">
        <v>211</v>
      </c>
      <c r="I41" s="56" t="s">
        <v>185</v>
      </c>
      <c r="J41" s="56" t="s">
        <v>186</v>
      </c>
      <c r="K41" s="56">
        <v>2</v>
      </c>
      <c r="L41" s="141">
        <f>D$194</f>
        <v>8536</v>
      </c>
      <c r="M41" s="186"/>
      <c r="N41" s="135" t="s">
        <v>213</v>
      </c>
      <c r="O41" s="56" t="s">
        <v>191</v>
      </c>
      <c r="P41" s="56" t="s">
        <v>188</v>
      </c>
      <c r="Q41" s="56">
        <v>1</v>
      </c>
      <c r="R41" s="141">
        <f>D196</f>
        <v>664</v>
      </c>
      <c r="S41" s="1"/>
      <c r="T41" s="121"/>
      <c r="U41" s="124"/>
      <c r="V41" s="124"/>
      <c r="W41" s="124"/>
      <c r="X41" s="124"/>
      <c r="Y41" s="124"/>
      <c r="Z41" s="121"/>
      <c r="AA41" s="124"/>
      <c r="AB41" s="124"/>
      <c r="AC41" s="124"/>
      <c r="AD41" s="124"/>
      <c r="AE41" s="121"/>
      <c r="AF41" s="121"/>
      <c r="AG41" s="124"/>
      <c r="AH41" s="124"/>
      <c r="AI41" s="124"/>
      <c r="AJ41" s="124"/>
      <c r="AK41" s="121"/>
      <c r="AL41" s="121"/>
      <c r="AM41" s="124"/>
      <c r="AN41" s="124"/>
      <c r="AO41" s="124"/>
      <c r="AP41" s="124"/>
      <c r="AZ41" s="108"/>
      <c r="BA41" s="108"/>
      <c r="BB41" s="99"/>
      <c r="BC41" s="99"/>
      <c r="BE41" s="121"/>
      <c r="BF41" s="124"/>
      <c r="BG41" s="124"/>
      <c r="BH41" s="124"/>
      <c r="BI41" s="124"/>
      <c r="BJ41" s="124"/>
      <c r="BK41" s="125"/>
      <c r="BL41" s="121"/>
    </row>
    <row r="42" spans="1:64" ht="29.25" customHeight="1" x14ac:dyDescent="0.2">
      <c r="A42" s="22" t="s">
        <v>203</v>
      </c>
      <c r="B42" s="25" t="s">
        <v>36</v>
      </c>
      <c r="C42" s="4" t="s">
        <v>37</v>
      </c>
      <c r="D42" s="102">
        <v>14484</v>
      </c>
      <c r="E42" s="66">
        <f t="shared" si="0"/>
        <v>18829.2</v>
      </c>
      <c r="F42" s="99" t="s">
        <v>698</v>
      </c>
      <c r="G42" s="99"/>
      <c r="H42" s="121"/>
      <c r="I42" s="124"/>
      <c r="J42" s="124"/>
      <c r="K42" s="124"/>
      <c r="L42" s="124"/>
      <c r="M42" s="186"/>
      <c r="N42" s="121"/>
      <c r="O42" s="124"/>
      <c r="P42" s="124"/>
      <c r="Q42" s="124"/>
      <c r="R42" s="124"/>
      <c r="S42" s="1"/>
      <c r="T42" s="121"/>
      <c r="U42" s="124"/>
      <c r="V42" s="124"/>
      <c r="W42" s="124"/>
      <c r="X42" s="124"/>
      <c r="Y42" s="124"/>
      <c r="Z42" s="121"/>
      <c r="AA42" s="124"/>
      <c r="AB42" s="124"/>
      <c r="AC42" s="124"/>
      <c r="AD42" s="124"/>
      <c r="AE42" s="121"/>
      <c r="AF42" s="121"/>
      <c r="AG42" s="124"/>
      <c r="AH42" s="124"/>
      <c r="AI42" s="124"/>
      <c r="AJ42" s="124"/>
      <c r="AK42" s="121"/>
      <c r="AL42" s="121"/>
      <c r="AM42" s="124"/>
      <c r="AN42" s="124"/>
      <c r="AO42" s="124"/>
      <c r="AP42" s="124"/>
      <c r="AZ42" s="108"/>
      <c r="BA42" s="108"/>
      <c r="BB42" s="99"/>
      <c r="BC42" s="99"/>
      <c r="BD42"/>
      <c r="BE42" s="121"/>
      <c r="BF42" s="124"/>
      <c r="BG42" s="124"/>
      <c r="BH42" s="124"/>
      <c r="BI42" s="124"/>
      <c r="BJ42" s="124"/>
      <c r="BK42" s="125"/>
      <c r="BL42" s="121"/>
    </row>
    <row r="43" spans="1:64" ht="29.25" customHeight="1" x14ac:dyDescent="0.2">
      <c r="A43" s="22" t="s">
        <v>703</v>
      </c>
      <c r="B43" s="8" t="s">
        <v>226</v>
      </c>
      <c r="C43" s="4" t="s">
        <v>32</v>
      </c>
      <c r="D43" s="102">
        <v>15859</v>
      </c>
      <c r="E43" s="66">
        <f t="shared" si="0"/>
        <v>20616.7</v>
      </c>
      <c r="F43" s="99" t="s">
        <v>704</v>
      </c>
      <c r="G43" s="99"/>
      <c r="H43" s="121"/>
      <c r="I43" s="124"/>
      <c r="J43" s="124"/>
      <c r="K43" s="124"/>
      <c r="L43" s="124"/>
      <c r="M43" s="186"/>
      <c r="N43" s="121"/>
      <c r="O43" s="124"/>
      <c r="P43" s="124"/>
      <c r="Q43" s="124"/>
      <c r="R43" s="124"/>
      <c r="S43" s="1"/>
      <c r="T43" s="121"/>
      <c r="U43" s="124"/>
      <c r="V43" s="124"/>
      <c r="W43" s="124"/>
      <c r="X43" s="124"/>
      <c r="Y43" s="124"/>
      <c r="Z43" s="121"/>
      <c r="AA43" s="124"/>
      <c r="AB43" s="124"/>
      <c r="AC43" s="124"/>
      <c r="AD43" s="124"/>
      <c r="AE43" s="121"/>
      <c r="AF43" s="121"/>
      <c r="AG43" s="124"/>
      <c r="AH43" s="124"/>
      <c r="AI43" s="124"/>
      <c r="AJ43" s="124"/>
      <c r="AK43" s="121"/>
      <c r="AL43" s="121"/>
      <c r="AM43" s="124"/>
      <c r="AN43" s="124"/>
      <c r="AO43" s="124"/>
      <c r="AP43" s="124"/>
      <c r="AZ43" s="108"/>
      <c r="BA43" s="108"/>
      <c r="BB43" s="99"/>
      <c r="BC43" s="99"/>
      <c r="BD43"/>
      <c r="BE43" s="121"/>
      <c r="BF43" s="124"/>
      <c r="BG43" s="124"/>
      <c r="BH43" s="124"/>
      <c r="BI43" s="124"/>
      <c r="BJ43" s="124"/>
      <c r="BK43" s="125"/>
      <c r="BL43" s="121"/>
    </row>
    <row r="44" spans="1:64" ht="29.25" customHeight="1" x14ac:dyDescent="0.2">
      <c r="A44" s="22" t="s">
        <v>705</v>
      </c>
      <c r="B44" s="8" t="s">
        <v>226</v>
      </c>
      <c r="C44" s="4" t="s">
        <v>33</v>
      </c>
      <c r="D44" s="102">
        <v>19184</v>
      </c>
      <c r="E44" s="66">
        <f t="shared" si="0"/>
        <v>24939.200000000001</v>
      </c>
      <c r="F44" s="99" t="s">
        <v>706</v>
      </c>
      <c r="G44" s="99"/>
      <c r="H44" s="121"/>
      <c r="I44" s="124"/>
      <c r="J44" s="124"/>
      <c r="K44" s="124"/>
      <c r="L44" s="124"/>
      <c r="M44" s="186"/>
      <c r="N44" s="121"/>
      <c r="O44" s="124"/>
      <c r="P44" s="124"/>
      <c r="Q44" s="124"/>
      <c r="R44" s="124"/>
      <c r="S44" s="1"/>
      <c r="T44" s="121"/>
      <c r="U44" s="124"/>
      <c r="V44" s="124"/>
      <c r="W44" s="124"/>
      <c r="X44" s="124"/>
      <c r="Y44" s="124"/>
      <c r="Z44" s="121"/>
      <c r="AA44" s="124"/>
      <c r="AB44" s="124"/>
      <c r="AC44" s="124"/>
      <c r="AD44" s="124"/>
      <c r="AE44" s="121"/>
      <c r="AF44" s="121"/>
      <c r="AG44" s="124"/>
      <c r="AH44" s="124"/>
      <c r="AI44" s="124"/>
      <c r="AJ44" s="124"/>
      <c r="AK44" s="121"/>
      <c r="AL44" s="121"/>
      <c r="AM44" s="124"/>
      <c r="AN44" s="124"/>
      <c r="AO44" s="124"/>
      <c r="AP44" s="124"/>
      <c r="AZ44" s="108"/>
      <c r="BA44" s="108"/>
      <c r="BB44" s="99"/>
      <c r="BC44" s="99"/>
      <c r="BD44"/>
      <c r="BE44" s="121"/>
      <c r="BF44" s="124"/>
      <c r="BG44" s="124"/>
      <c r="BH44" s="124"/>
      <c r="BI44" s="124"/>
      <c r="BJ44" s="124"/>
      <c r="BK44" s="125"/>
      <c r="BL44" s="121"/>
    </row>
    <row r="45" spans="1:64" ht="29.25" customHeight="1" x14ac:dyDescent="0.2">
      <c r="A45" s="22" t="s">
        <v>707</v>
      </c>
      <c r="B45" s="8" t="s">
        <v>226</v>
      </c>
      <c r="C45" s="4" t="s">
        <v>34</v>
      </c>
      <c r="D45" s="102">
        <v>16208</v>
      </c>
      <c r="E45" s="66">
        <f t="shared" si="0"/>
        <v>21070.400000000001</v>
      </c>
      <c r="F45" s="99" t="s">
        <v>708</v>
      </c>
      <c r="G45" s="99"/>
      <c r="H45" s="121"/>
      <c r="I45" s="124"/>
      <c r="J45" s="124"/>
      <c r="K45" s="124"/>
      <c r="L45" s="124"/>
      <c r="M45" s="186"/>
      <c r="N45" s="121"/>
      <c r="O45" s="124"/>
      <c r="P45" s="124"/>
      <c r="Q45" s="124"/>
      <c r="R45" s="124"/>
      <c r="S45" s="1"/>
      <c r="T45" s="121"/>
      <c r="U45" s="124"/>
      <c r="V45" s="124"/>
      <c r="W45" s="124"/>
      <c r="X45" s="124"/>
      <c r="Y45" s="124"/>
      <c r="Z45" s="121"/>
      <c r="AA45" s="124"/>
      <c r="AB45" s="124"/>
      <c r="AC45" s="124"/>
      <c r="AD45" s="124"/>
      <c r="AE45" s="121"/>
      <c r="AF45" s="121"/>
      <c r="AG45" s="124"/>
      <c r="AH45" s="124"/>
      <c r="AI45" s="124"/>
      <c r="AJ45" s="124"/>
      <c r="AK45" s="121"/>
      <c r="AL45" s="121"/>
      <c r="AM45" s="124"/>
      <c r="AN45" s="124"/>
      <c r="AO45" s="124"/>
      <c r="AP45" s="124"/>
      <c r="AZ45" s="108"/>
      <c r="BA45" s="108"/>
      <c r="BB45" s="99"/>
      <c r="BC45" s="99"/>
      <c r="BD45"/>
      <c r="BE45" s="121"/>
      <c r="BF45" s="124"/>
      <c r="BG45" s="124"/>
      <c r="BH45" s="124"/>
      <c r="BI45" s="124"/>
      <c r="BJ45" s="124"/>
      <c r="BK45" s="125"/>
      <c r="BL45" s="121"/>
    </row>
    <row r="46" spans="1:64" ht="29.25" customHeight="1" thickBot="1" x14ac:dyDescent="0.25">
      <c r="A46" s="47" t="s">
        <v>709</v>
      </c>
      <c r="B46" s="29" t="s">
        <v>226</v>
      </c>
      <c r="C46" s="18" t="s">
        <v>35</v>
      </c>
      <c r="D46" s="102">
        <v>31923</v>
      </c>
      <c r="E46" s="67">
        <f t="shared" si="0"/>
        <v>41499.9</v>
      </c>
      <c r="F46" s="99" t="s">
        <v>710</v>
      </c>
      <c r="G46" s="99"/>
      <c r="H46" s="121"/>
      <c r="I46" s="124"/>
      <c r="J46" s="124"/>
      <c r="K46" s="124"/>
      <c r="L46" s="124"/>
      <c r="M46" s="186"/>
      <c r="N46" s="121"/>
      <c r="O46" s="124"/>
      <c r="P46" s="124"/>
      <c r="Q46" s="124"/>
      <c r="R46" s="124"/>
      <c r="S46" s="1"/>
      <c r="T46" s="121"/>
      <c r="U46" s="124"/>
      <c r="V46" s="124"/>
      <c r="W46" s="124"/>
      <c r="X46" s="124"/>
      <c r="Y46" s="124"/>
      <c r="Z46" s="121"/>
      <c r="AA46" s="124"/>
      <c r="AB46" s="124"/>
      <c r="AC46" s="124"/>
      <c r="AD46" s="124"/>
      <c r="AE46" s="121"/>
      <c r="AF46" s="121"/>
      <c r="AG46" s="124"/>
      <c r="AH46" s="124"/>
      <c r="AI46" s="124"/>
      <c r="AJ46" s="124"/>
      <c r="AK46" s="121"/>
      <c r="AL46" s="121"/>
      <c r="AM46" s="124"/>
      <c r="AN46" s="124"/>
      <c r="AO46" s="124"/>
      <c r="AP46" s="124"/>
      <c r="AZ46" s="108"/>
      <c r="BA46" s="108"/>
      <c r="BB46" s="99"/>
      <c r="BC46" s="99"/>
      <c r="BD46"/>
      <c r="BE46" s="121"/>
      <c r="BF46" s="124"/>
      <c r="BG46" s="124"/>
      <c r="BH46" s="124"/>
      <c r="BI46" s="124"/>
      <c r="BJ46" s="124"/>
      <c r="BK46" s="125"/>
      <c r="BL46" s="121"/>
    </row>
    <row r="47" spans="1:64" x14ac:dyDescent="0.2">
      <c r="A47" s="36" t="s">
        <v>713</v>
      </c>
      <c r="B47" s="28" t="s">
        <v>38</v>
      </c>
      <c r="C47" s="13" t="s">
        <v>39</v>
      </c>
      <c r="D47" s="32">
        <f>L47*K47+R47*Q47+X47*W47+AD47*AC47+AJ47*AI47+AP47*AO47</f>
        <v>18694</v>
      </c>
      <c r="E47" s="65">
        <f t="shared" si="0"/>
        <v>24302.2</v>
      </c>
      <c r="F47" s="99" t="s">
        <v>714</v>
      </c>
      <c r="G47" s="99"/>
      <c r="H47" s="130" t="s">
        <v>172</v>
      </c>
      <c r="I47" s="59" t="s">
        <v>146</v>
      </c>
      <c r="J47" s="59" t="s">
        <v>149</v>
      </c>
      <c r="K47" s="59">
        <v>1</v>
      </c>
      <c r="L47" s="131">
        <f>D$167</f>
        <v>2086</v>
      </c>
      <c r="M47" s="186"/>
      <c r="N47" s="130" t="str">
        <f>$A$140</f>
        <v>50БПП.ОСЗ-72</v>
      </c>
      <c r="O47" s="59" t="str">
        <f>$B$140</f>
        <v>Опора стола завершающая 720мм</v>
      </c>
      <c r="P47" s="59" t="str">
        <f>$C$140</f>
        <v>720*60*713</v>
      </c>
      <c r="Q47" s="59">
        <v>1</v>
      </c>
      <c r="R47" s="131">
        <f>D140</f>
        <v>3353</v>
      </c>
      <c r="S47" s="1"/>
      <c r="T47" s="130" t="str">
        <f>$A$157</f>
        <v>50БМ.КТ-100</v>
      </c>
      <c r="U47" s="143" t="str">
        <f>$B$157</f>
        <v>Комплект траверс стола L1000мм</v>
      </c>
      <c r="V47" s="59" t="str">
        <f>$C$157</f>
        <v>994*100*43</v>
      </c>
      <c r="W47" s="59">
        <v>1</v>
      </c>
      <c r="X47" s="131">
        <f>$D$157</f>
        <v>3115</v>
      </c>
      <c r="Y47" s="124"/>
      <c r="Z47" s="130" t="str">
        <f>$A$166</f>
        <v>50БМ.КСК</v>
      </c>
      <c r="AA47" s="59" t="str">
        <f>$B$166</f>
        <v>Комплект соединительного крепления 2-х траверс к тумбам и шкафам</v>
      </c>
      <c r="AB47" s="59"/>
      <c r="AC47" s="59">
        <v>1</v>
      </c>
      <c r="AD47" s="131">
        <f t="shared" ref="AD47:AD76" si="8">D$166</f>
        <v>1054</v>
      </c>
      <c r="AF47" s="130" t="s">
        <v>211</v>
      </c>
      <c r="AG47" s="59" t="s">
        <v>185</v>
      </c>
      <c r="AH47" s="59" t="s">
        <v>186</v>
      </c>
      <c r="AI47" s="59">
        <v>1</v>
      </c>
      <c r="AJ47" s="131">
        <f t="shared" ref="AJ47:AJ56" si="9">D$194</f>
        <v>8536</v>
      </c>
      <c r="AL47" s="130" t="s">
        <v>212</v>
      </c>
      <c r="AM47" s="59" t="s">
        <v>189</v>
      </c>
      <c r="AN47" s="59" t="s">
        <v>187</v>
      </c>
      <c r="AO47" s="59">
        <v>1</v>
      </c>
      <c r="AP47" s="131">
        <f>D$195</f>
        <v>550</v>
      </c>
      <c r="AZ47" s="108"/>
      <c r="BA47" s="108"/>
      <c r="BB47" s="99"/>
      <c r="BC47" s="99"/>
      <c r="BE47" s="121"/>
      <c r="BF47" s="124"/>
      <c r="BG47" s="124"/>
      <c r="BH47" s="124"/>
      <c r="BI47" s="124"/>
      <c r="BJ47" s="124"/>
      <c r="BK47" s="125"/>
      <c r="BL47" s="121"/>
    </row>
    <row r="48" spans="1:64" x14ac:dyDescent="0.2">
      <c r="A48" s="22" t="s">
        <v>715</v>
      </c>
      <c r="B48" s="8" t="s">
        <v>38</v>
      </c>
      <c r="C48" s="4" t="s">
        <v>40</v>
      </c>
      <c r="D48" s="33">
        <f t="shared" ref="D48:D101" si="10">L48*K48+R48*Q48+X48*W48+AD48*AC48+AJ48*AI48+AP48*AO48</f>
        <v>19220</v>
      </c>
      <c r="E48" s="66">
        <f t="shared" si="0"/>
        <v>24986</v>
      </c>
      <c r="F48" s="99" t="s">
        <v>716</v>
      </c>
      <c r="G48" s="99"/>
      <c r="H48" s="132" t="s">
        <v>173</v>
      </c>
      <c r="I48" s="54" t="s">
        <v>146</v>
      </c>
      <c r="J48" s="54" t="s">
        <v>150</v>
      </c>
      <c r="K48" s="54">
        <v>1</v>
      </c>
      <c r="L48" s="133">
        <f>D$168</f>
        <v>2302</v>
      </c>
      <c r="M48" s="186"/>
      <c r="N48" s="132" t="str">
        <f>$A$140</f>
        <v>50БПП.ОСЗ-72</v>
      </c>
      <c r="O48" s="54" t="str">
        <f>$B$140</f>
        <v>Опора стола завершающая 720мм</v>
      </c>
      <c r="P48" s="54" t="str">
        <f>$C$140</f>
        <v>720*60*713</v>
      </c>
      <c r="Q48" s="54">
        <v>1</v>
      </c>
      <c r="R48" s="133">
        <f>D140</f>
        <v>3353</v>
      </c>
      <c r="S48" s="1"/>
      <c r="T48" s="132" t="str">
        <f>$A$158</f>
        <v>50БМ.КТ-120</v>
      </c>
      <c r="U48" s="54" t="str">
        <f>$B$158</f>
        <v>Комплект траверс стола L1200мм</v>
      </c>
      <c r="V48" s="54" t="str">
        <f>$C$158</f>
        <v>1194*100*43</v>
      </c>
      <c r="W48" s="54">
        <v>1</v>
      </c>
      <c r="X48" s="133">
        <f>$D$158</f>
        <v>3425</v>
      </c>
      <c r="Y48" s="124"/>
      <c r="Z48" s="132" t="str">
        <f t="shared" ref="Z48:Z76" si="11">$A$166</f>
        <v>50БМ.КСК</v>
      </c>
      <c r="AA48" s="54" t="str">
        <f t="shared" ref="AA48:AA76" si="12">$B$166</f>
        <v>Комплект соединительного крепления 2-х траверс к тумбам и шкафам</v>
      </c>
      <c r="AB48" s="54"/>
      <c r="AC48" s="54">
        <v>1</v>
      </c>
      <c r="AD48" s="133">
        <f t="shared" si="8"/>
        <v>1054</v>
      </c>
      <c r="AF48" s="132" t="s">
        <v>211</v>
      </c>
      <c r="AG48" s="54" t="s">
        <v>185</v>
      </c>
      <c r="AH48" s="54" t="s">
        <v>186</v>
      </c>
      <c r="AI48" s="54">
        <v>1</v>
      </c>
      <c r="AJ48" s="133">
        <f t="shared" si="9"/>
        <v>8536</v>
      </c>
      <c r="AL48" s="132" t="s">
        <v>212</v>
      </c>
      <c r="AM48" s="54" t="s">
        <v>189</v>
      </c>
      <c r="AN48" s="54" t="s">
        <v>187</v>
      </c>
      <c r="AO48" s="54">
        <v>1</v>
      </c>
      <c r="AP48" s="133">
        <f>D$195</f>
        <v>550</v>
      </c>
      <c r="AZ48" s="108"/>
      <c r="BA48" s="108"/>
      <c r="BB48" s="99"/>
      <c r="BC48" s="99"/>
      <c r="BE48" s="121"/>
      <c r="BF48" s="124"/>
      <c r="BG48" s="124"/>
      <c r="BH48" s="124"/>
      <c r="BI48" s="124"/>
      <c r="BJ48" s="124"/>
      <c r="BK48" s="125"/>
      <c r="BL48" s="121"/>
    </row>
    <row r="49" spans="1:64" x14ac:dyDescent="0.2">
      <c r="A49" s="22" t="s">
        <v>781</v>
      </c>
      <c r="B49" s="8" t="s">
        <v>38</v>
      </c>
      <c r="C49" s="4" t="s">
        <v>41</v>
      </c>
      <c r="D49" s="5">
        <f t="shared" si="10"/>
        <v>19638</v>
      </c>
      <c r="E49" s="66">
        <f t="shared" si="0"/>
        <v>25529.4</v>
      </c>
      <c r="F49" s="99" t="s">
        <v>782</v>
      </c>
      <c r="G49" s="99"/>
      <c r="H49" s="132" t="s">
        <v>174</v>
      </c>
      <c r="I49" s="54" t="s">
        <v>146</v>
      </c>
      <c r="J49" s="54" t="s">
        <v>151</v>
      </c>
      <c r="K49" s="54">
        <v>1</v>
      </c>
      <c r="L49" s="133">
        <f>D$169</f>
        <v>2410</v>
      </c>
      <c r="M49" s="186"/>
      <c r="N49" s="132" t="str">
        <f>$A$140</f>
        <v>50БПП.ОСЗ-72</v>
      </c>
      <c r="O49" s="54" t="str">
        <f>$B$140</f>
        <v>Опора стола завершающая 720мм</v>
      </c>
      <c r="P49" s="54" t="str">
        <f>$C$140</f>
        <v>720*60*713</v>
      </c>
      <c r="Q49" s="54">
        <v>1</v>
      </c>
      <c r="R49" s="133">
        <f>D140</f>
        <v>3353</v>
      </c>
      <c r="S49" s="1"/>
      <c r="T49" s="132" t="str">
        <f>$A$159</f>
        <v>50БМ.КТ-140</v>
      </c>
      <c r="U49" s="54" t="str">
        <f>$B$159</f>
        <v>Комплект траверс стола L1400мм</v>
      </c>
      <c r="V49" s="54" t="str">
        <f>$C$159</f>
        <v>1394*100*43</v>
      </c>
      <c r="W49" s="54">
        <v>1</v>
      </c>
      <c r="X49" s="133">
        <f>$D$159</f>
        <v>3735</v>
      </c>
      <c r="Y49" s="124"/>
      <c r="Z49" s="132" t="str">
        <f t="shared" si="11"/>
        <v>50БМ.КСК</v>
      </c>
      <c r="AA49" s="54" t="str">
        <f t="shared" si="12"/>
        <v>Комплект соединительного крепления 2-х траверс к тумбам и шкафам</v>
      </c>
      <c r="AB49" s="54"/>
      <c r="AC49" s="54">
        <v>1</v>
      </c>
      <c r="AD49" s="133">
        <f t="shared" si="8"/>
        <v>1054</v>
      </c>
      <c r="AF49" s="132" t="s">
        <v>211</v>
      </c>
      <c r="AG49" s="54" t="s">
        <v>185</v>
      </c>
      <c r="AH49" s="54" t="s">
        <v>186</v>
      </c>
      <c r="AI49" s="54">
        <v>1</v>
      </c>
      <c r="AJ49" s="133">
        <f t="shared" si="9"/>
        <v>8536</v>
      </c>
      <c r="AL49" s="132" t="s">
        <v>212</v>
      </c>
      <c r="AM49" s="54" t="s">
        <v>189</v>
      </c>
      <c r="AN49" s="54" t="s">
        <v>187</v>
      </c>
      <c r="AO49" s="54">
        <v>1</v>
      </c>
      <c r="AP49" s="133">
        <f>D$195</f>
        <v>550</v>
      </c>
      <c r="AZ49" s="150"/>
      <c r="BA49" s="108"/>
      <c r="BB49" s="106"/>
      <c r="BC49" s="106"/>
      <c r="BE49" s="121"/>
      <c r="BF49" s="124"/>
      <c r="BG49" s="124"/>
      <c r="BH49" s="124"/>
      <c r="BI49" s="124"/>
      <c r="BJ49" s="124"/>
      <c r="BK49" s="125"/>
      <c r="BL49" s="121"/>
    </row>
    <row r="50" spans="1:64" x14ac:dyDescent="0.2">
      <c r="A50" s="22" t="s">
        <v>783</v>
      </c>
      <c r="B50" s="8" t="s">
        <v>38</v>
      </c>
      <c r="C50" s="4" t="s">
        <v>42</v>
      </c>
      <c r="D50" s="5">
        <f t="shared" si="10"/>
        <v>19747</v>
      </c>
      <c r="E50" s="66">
        <f t="shared" si="0"/>
        <v>25671.100000000002</v>
      </c>
      <c r="F50" s="99" t="s">
        <v>784</v>
      </c>
      <c r="G50" s="99"/>
      <c r="H50" s="132" t="s">
        <v>175</v>
      </c>
      <c r="I50" s="4" t="s">
        <v>146</v>
      </c>
      <c r="J50" s="4" t="s">
        <v>152</v>
      </c>
      <c r="K50" s="4">
        <v>1</v>
      </c>
      <c r="L50" s="133">
        <f>D$170</f>
        <v>2519</v>
      </c>
      <c r="M50" s="186"/>
      <c r="N50" s="132" t="str">
        <f>$A$140</f>
        <v>50БПП.ОСЗ-72</v>
      </c>
      <c r="O50" s="4" t="str">
        <f>$B$140</f>
        <v>Опора стола завершающая 720мм</v>
      </c>
      <c r="P50" s="4" t="str">
        <f>$C$140</f>
        <v>720*60*713</v>
      </c>
      <c r="Q50" s="4">
        <v>1</v>
      </c>
      <c r="R50" s="133">
        <f>D140</f>
        <v>3353</v>
      </c>
      <c r="S50" s="1"/>
      <c r="T50" s="132" t="str">
        <f>$A$160</f>
        <v>50БМ.КТ-160</v>
      </c>
      <c r="U50" s="4" t="str">
        <f>$B$160</f>
        <v>Комплект траверс стола L1600мм</v>
      </c>
      <c r="V50" s="4" t="str">
        <f>$C$160</f>
        <v>1594*100*43</v>
      </c>
      <c r="W50" s="4">
        <v>1</v>
      </c>
      <c r="X50" s="133">
        <f>$D$160</f>
        <v>3735</v>
      </c>
      <c r="Y50" s="124"/>
      <c r="Z50" s="132" t="str">
        <f t="shared" si="11"/>
        <v>50БМ.КСК</v>
      </c>
      <c r="AA50" s="4" t="str">
        <f t="shared" si="12"/>
        <v>Комплект соединительного крепления 2-х траверс к тумбам и шкафам</v>
      </c>
      <c r="AB50" s="4"/>
      <c r="AC50" s="4">
        <v>1</v>
      </c>
      <c r="AD50" s="133">
        <f t="shared" si="8"/>
        <v>1054</v>
      </c>
      <c r="AF50" s="132" t="s">
        <v>211</v>
      </c>
      <c r="AG50" s="4" t="s">
        <v>185</v>
      </c>
      <c r="AH50" s="4" t="s">
        <v>186</v>
      </c>
      <c r="AI50" s="4">
        <v>1</v>
      </c>
      <c r="AJ50" s="133">
        <f t="shared" si="9"/>
        <v>8536</v>
      </c>
      <c r="AL50" s="132" t="s">
        <v>212</v>
      </c>
      <c r="AM50" s="4" t="s">
        <v>189</v>
      </c>
      <c r="AN50" s="4" t="s">
        <v>187</v>
      </c>
      <c r="AO50" s="4">
        <v>1</v>
      </c>
      <c r="AP50" s="133">
        <f>D$195</f>
        <v>550</v>
      </c>
      <c r="AZ50" s="150"/>
      <c r="BA50" s="108"/>
      <c r="BB50" s="106"/>
      <c r="BC50" s="106"/>
      <c r="BE50" s="121"/>
      <c r="BF50" s="126"/>
      <c r="BG50" s="126"/>
      <c r="BH50" s="126"/>
      <c r="BI50" s="124"/>
      <c r="BJ50" s="124"/>
      <c r="BK50" s="125"/>
      <c r="BL50" s="121"/>
    </row>
    <row r="51" spans="1:64" ht="16.5" thickBot="1" x14ac:dyDescent="0.25">
      <c r="A51" s="46" t="s">
        <v>785</v>
      </c>
      <c r="B51" s="29" t="s">
        <v>38</v>
      </c>
      <c r="C51" s="18" t="s">
        <v>43</v>
      </c>
      <c r="D51" s="43">
        <f t="shared" si="10"/>
        <v>20278</v>
      </c>
      <c r="E51" s="67">
        <f t="shared" si="0"/>
        <v>26361.4</v>
      </c>
      <c r="F51" s="99" t="s">
        <v>786</v>
      </c>
      <c r="G51" s="99"/>
      <c r="H51" s="135" t="s">
        <v>176</v>
      </c>
      <c r="I51" s="18" t="s">
        <v>146</v>
      </c>
      <c r="J51" s="18" t="s">
        <v>153</v>
      </c>
      <c r="K51" s="18">
        <v>1</v>
      </c>
      <c r="L51" s="141">
        <f>D$171</f>
        <v>2741</v>
      </c>
      <c r="M51" s="186"/>
      <c r="N51" s="135" t="str">
        <f>$A$140</f>
        <v>50БПП.ОСЗ-72</v>
      </c>
      <c r="O51" s="18" t="str">
        <f>$B$140</f>
        <v>Опора стола завершающая 720мм</v>
      </c>
      <c r="P51" s="18" t="str">
        <f>$C$140</f>
        <v>720*60*713</v>
      </c>
      <c r="Q51" s="18">
        <v>1</v>
      </c>
      <c r="R51" s="141">
        <f>D140</f>
        <v>3353</v>
      </c>
      <c r="S51" s="1"/>
      <c r="T51" s="135" t="str">
        <f>$A$161</f>
        <v>50БМ.КТ-180</v>
      </c>
      <c r="U51" s="18" t="str">
        <f>$B$161</f>
        <v>Комплект траверс стола L1800мм</v>
      </c>
      <c r="V51" s="18" t="str">
        <f>$C$161</f>
        <v>1794*100*43</v>
      </c>
      <c r="W51" s="18">
        <v>1</v>
      </c>
      <c r="X51" s="141">
        <f>$D$161</f>
        <v>4044</v>
      </c>
      <c r="Y51" s="124"/>
      <c r="Z51" s="135" t="str">
        <f t="shared" si="11"/>
        <v>50БМ.КСК</v>
      </c>
      <c r="AA51" s="18" t="str">
        <f t="shared" si="12"/>
        <v>Комплект соединительного крепления 2-х траверс к тумбам и шкафам</v>
      </c>
      <c r="AB51" s="18"/>
      <c r="AC51" s="18">
        <v>1</v>
      </c>
      <c r="AD51" s="141">
        <f t="shared" si="8"/>
        <v>1054</v>
      </c>
      <c r="AF51" s="135" t="s">
        <v>211</v>
      </c>
      <c r="AG51" s="18" t="s">
        <v>185</v>
      </c>
      <c r="AH51" s="18" t="s">
        <v>186</v>
      </c>
      <c r="AI51" s="18">
        <v>1</v>
      </c>
      <c r="AJ51" s="141">
        <f t="shared" si="9"/>
        <v>8536</v>
      </c>
      <c r="AL51" s="135" t="s">
        <v>212</v>
      </c>
      <c r="AM51" s="18" t="s">
        <v>189</v>
      </c>
      <c r="AN51" s="18" t="s">
        <v>187</v>
      </c>
      <c r="AO51" s="18">
        <v>1</v>
      </c>
      <c r="AP51" s="141">
        <f>D$195</f>
        <v>550</v>
      </c>
      <c r="AZ51" s="150"/>
      <c r="BA51" s="108"/>
      <c r="BB51" s="106"/>
      <c r="BC51" s="106"/>
      <c r="BE51" s="121"/>
      <c r="BF51" s="126"/>
      <c r="BG51" s="126"/>
      <c r="BH51" s="126"/>
      <c r="BI51" s="124"/>
      <c r="BJ51" s="124"/>
      <c r="BK51" s="125"/>
      <c r="BL51" s="121"/>
    </row>
    <row r="52" spans="1:64" x14ac:dyDescent="0.2">
      <c r="A52" s="36" t="s">
        <v>495</v>
      </c>
      <c r="B52" s="28" t="s">
        <v>38</v>
      </c>
      <c r="C52" s="13" t="s">
        <v>44</v>
      </c>
      <c r="D52" s="26">
        <f t="shared" si="10"/>
        <v>35480</v>
      </c>
      <c r="E52" s="65">
        <f t="shared" si="0"/>
        <v>46124</v>
      </c>
      <c r="F52" s="99" t="s">
        <v>787</v>
      </c>
      <c r="G52" s="99"/>
      <c r="H52" s="139" t="s">
        <v>172</v>
      </c>
      <c r="I52" s="97" t="s">
        <v>146</v>
      </c>
      <c r="J52" s="97" t="s">
        <v>149</v>
      </c>
      <c r="K52" s="97">
        <v>2</v>
      </c>
      <c r="L52" s="140">
        <f>D$167</f>
        <v>2086</v>
      </c>
      <c r="M52" s="186"/>
      <c r="N52" s="169" t="str">
        <f>$A$143</f>
        <v>50БПП.ОСЗ-147</v>
      </c>
      <c r="O52" s="59" t="str">
        <f>$B$143</f>
        <v>Опора стола завершающая 1475мм</v>
      </c>
      <c r="P52" s="59" t="str">
        <f>$C$143</f>
        <v>1475*60*713</v>
      </c>
      <c r="Q52" s="59">
        <v>1</v>
      </c>
      <c r="R52" s="131">
        <f>D143</f>
        <v>5234</v>
      </c>
      <c r="S52" s="1"/>
      <c r="T52" s="130" t="str">
        <f>$A$157</f>
        <v>50БМ.КТ-100</v>
      </c>
      <c r="U52" s="59" t="str">
        <f>$B$157</f>
        <v>Комплект траверс стола L1000мм</v>
      </c>
      <c r="V52" s="59" t="str">
        <f>$C$157</f>
        <v>994*100*43</v>
      </c>
      <c r="W52" s="59">
        <v>2</v>
      </c>
      <c r="X52" s="131">
        <f>$D$157</f>
        <v>3115</v>
      </c>
      <c r="Y52" s="124"/>
      <c r="Z52" s="139" t="str">
        <f t="shared" si="11"/>
        <v>50БМ.КСК</v>
      </c>
      <c r="AA52" s="97" t="str">
        <f t="shared" si="12"/>
        <v>Комплект соединительного крепления 2-х траверс к тумбам и шкафам</v>
      </c>
      <c r="AB52" s="97"/>
      <c r="AC52" s="97">
        <v>2</v>
      </c>
      <c r="AD52" s="140">
        <f t="shared" si="8"/>
        <v>1054</v>
      </c>
      <c r="AF52" s="139" t="s">
        <v>211</v>
      </c>
      <c r="AG52" s="97" t="s">
        <v>185</v>
      </c>
      <c r="AH52" s="97" t="s">
        <v>186</v>
      </c>
      <c r="AI52" s="97">
        <v>2</v>
      </c>
      <c r="AJ52" s="140">
        <f t="shared" si="9"/>
        <v>8536</v>
      </c>
      <c r="AL52" s="130" t="s">
        <v>213</v>
      </c>
      <c r="AM52" s="13" t="s">
        <v>191</v>
      </c>
      <c r="AN52" s="13" t="s">
        <v>188</v>
      </c>
      <c r="AO52" s="13">
        <v>1</v>
      </c>
      <c r="AP52" s="131">
        <f>D$196</f>
        <v>664</v>
      </c>
      <c r="AZ52" s="150"/>
      <c r="BA52" s="108"/>
      <c r="BB52" s="106"/>
      <c r="BC52" s="106"/>
      <c r="BE52" s="121"/>
      <c r="BF52" s="126"/>
      <c r="BG52" s="126"/>
      <c r="BH52" s="126"/>
      <c r="BI52" s="124"/>
      <c r="BJ52" s="124"/>
      <c r="BK52" s="125"/>
      <c r="BL52" s="121"/>
    </row>
    <row r="53" spans="1:64" x14ac:dyDescent="0.2">
      <c r="A53" s="22" t="s">
        <v>496</v>
      </c>
      <c r="B53" s="8" t="s">
        <v>38</v>
      </c>
      <c r="C53" s="4" t="s">
        <v>45</v>
      </c>
      <c r="D53" s="5">
        <f t="shared" si="10"/>
        <v>36532</v>
      </c>
      <c r="E53" s="66">
        <f t="shared" si="0"/>
        <v>47491.6</v>
      </c>
      <c r="F53" s="99" t="s">
        <v>788</v>
      </c>
      <c r="G53" s="99"/>
      <c r="H53" s="132" t="s">
        <v>173</v>
      </c>
      <c r="I53" s="4" t="s">
        <v>146</v>
      </c>
      <c r="J53" s="4" t="s">
        <v>150</v>
      </c>
      <c r="K53" s="4">
        <v>2</v>
      </c>
      <c r="L53" s="133">
        <f>D$168</f>
        <v>2302</v>
      </c>
      <c r="M53" s="186"/>
      <c r="N53" s="132" t="str">
        <f t="shared" ref="N53:N66" si="13">$A$143</f>
        <v>50БПП.ОСЗ-147</v>
      </c>
      <c r="O53" s="54" t="str">
        <f t="shared" ref="O53:O66" si="14">$B$143</f>
        <v>Опора стола завершающая 1475мм</v>
      </c>
      <c r="P53" s="54" t="str">
        <f t="shared" ref="P53:P66" si="15">$C$143</f>
        <v>1475*60*713</v>
      </c>
      <c r="Q53" s="54">
        <v>1</v>
      </c>
      <c r="R53" s="133">
        <f>D143</f>
        <v>5234</v>
      </c>
      <c r="S53" s="1"/>
      <c r="T53" s="132" t="str">
        <f>$A$158</f>
        <v>50БМ.КТ-120</v>
      </c>
      <c r="U53" s="54" t="str">
        <f>$B$158</f>
        <v>Комплект траверс стола L1200мм</v>
      </c>
      <c r="V53" s="54" t="str">
        <f>$C$158</f>
        <v>1194*100*43</v>
      </c>
      <c r="W53" s="54">
        <v>2</v>
      </c>
      <c r="X53" s="133">
        <f>$D$158</f>
        <v>3425</v>
      </c>
      <c r="Y53" s="124"/>
      <c r="Z53" s="132" t="str">
        <f t="shared" si="11"/>
        <v>50БМ.КСК</v>
      </c>
      <c r="AA53" s="4" t="str">
        <f t="shared" si="12"/>
        <v>Комплект соединительного крепления 2-х траверс к тумбам и шкафам</v>
      </c>
      <c r="AB53" s="4"/>
      <c r="AC53" s="4">
        <v>2</v>
      </c>
      <c r="AD53" s="133">
        <f t="shared" si="8"/>
        <v>1054</v>
      </c>
      <c r="AF53" s="132" t="s">
        <v>211</v>
      </c>
      <c r="AG53" s="4" t="s">
        <v>185</v>
      </c>
      <c r="AH53" s="4" t="s">
        <v>186</v>
      </c>
      <c r="AI53" s="4">
        <v>2</v>
      </c>
      <c r="AJ53" s="133">
        <f t="shared" si="9"/>
        <v>8536</v>
      </c>
      <c r="AL53" s="132" t="s">
        <v>213</v>
      </c>
      <c r="AM53" s="4" t="s">
        <v>191</v>
      </c>
      <c r="AN53" s="4" t="s">
        <v>188</v>
      </c>
      <c r="AO53" s="4">
        <v>1</v>
      </c>
      <c r="AP53" s="133">
        <f>D$196</f>
        <v>664</v>
      </c>
      <c r="AZ53" s="150"/>
      <c r="BA53" s="108"/>
      <c r="BB53" s="106"/>
      <c r="BC53" s="106"/>
      <c r="BE53" s="121"/>
      <c r="BF53" s="126"/>
      <c r="BG53" s="126"/>
      <c r="BH53" s="126"/>
      <c r="BI53" s="124"/>
      <c r="BJ53" s="124"/>
      <c r="BK53" s="125"/>
      <c r="BL53" s="121"/>
    </row>
    <row r="54" spans="1:64" x14ac:dyDescent="0.2">
      <c r="A54" s="22" t="s">
        <v>497</v>
      </c>
      <c r="B54" s="8" t="s">
        <v>38</v>
      </c>
      <c r="C54" s="4" t="s">
        <v>46</v>
      </c>
      <c r="D54" s="5">
        <f t="shared" si="10"/>
        <v>37368</v>
      </c>
      <c r="E54" s="66">
        <f t="shared" si="0"/>
        <v>48578.400000000001</v>
      </c>
      <c r="F54" s="99" t="s">
        <v>789</v>
      </c>
      <c r="G54" s="99"/>
      <c r="H54" s="132" t="s">
        <v>174</v>
      </c>
      <c r="I54" s="4" t="s">
        <v>146</v>
      </c>
      <c r="J54" s="4" t="s">
        <v>151</v>
      </c>
      <c r="K54" s="4">
        <v>2</v>
      </c>
      <c r="L54" s="133">
        <f>D$169</f>
        <v>2410</v>
      </c>
      <c r="M54" s="186"/>
      <c r="N54" s="132" t="str">
        <f t="shared" si="13"/>
        <v>50БПП.ОСЗ-147</v>
      </c>
      <c r="O54" s="54" t="str">
        <f t="shared" si="14"/>
        <v>Опора стола завершающая 1475мм</v>
      </c>
      <c r="P54" s="54" t="str">
        <f t="shared" si="15"/>
        <v>1475*60*713</v>
      </c>
      <c r="Q54" s="54">
        <v>1</v>
      </c>
      <c r="R54" s="133">
        <f>D143</f>
        <v>5234</v>
      </c>
      <c r="S54" s="1"/>
      <c r="T54" s="132" t="str">
        <f>$A$159</f>
        <v>50БМ.КТ-140</v>
      </c>
      <c r="U54" s="54" t="str">
        <f>$B$159</f>
        <v>Комплект траверс стола L1400мм</v>
      </c>
      <c r="V54" s="54" t="str">
        <f>$C$159</f>
        <v>1394*100*43</v>
      </c>
      <c r="W54" s="54">
        <v>2</v>
      </c>
      <c r="X54" s="133">
        <f>$D$159</f>
        <v>3735</v>
      </c>
      <c r="Y54" s="124"/>
      <c r="Z54" s="132" t="str">
        <f t="shared" si="11"/>
        <v>50БМ.КСК</v>
      </c>
      <c r="AA54" s="4" t="str">
        <f t="shared" si="12"/>
        <v>Комплект соединительного крепления 2-х траверс к тумбам и шкафам</v>
      </c>
      <c r="AB54" s="4"/>
      <c r="AC54" s="4">
        <v>2</v>
      </c>
      <c r="AD54" s="133">
        <f t="shared" si="8"/>
        <v>1054</v>
      </c>
      <c r="AF54" s="132" t="s">
        <v>211</v>
      </c>
      <c r="AG54" s="4" t="s">
        <v>185</v>
      </c>
      <c r="AH54" s="4" t="s">
        <v>186</v>
      </c>
      <c r="AI54" s="4">
        <v>2</v>
      </c>
      <c r="AJ54" s="133">
        <f t="shared" si="9"/>
        <v>8536</v>
      </c>
      <c r="AL54" s="132" t="s">
        <v>213</v>
      </c>
      <c r="AM54" s="4" t="s">
        <v>191</v>
      </c>
      <c r="AN54" s="4" t="s">
        <v>188</v>
      </c>
      <c r="AO54" s="4">
        <v>1</v>
      </c>
      <c r="AP54" s="133">
        <f>D$196</f>
        <v>664</v>
      </c>
      <c r="AZ54" s="150"/>
      <c r="BA54" s="108"/>
      <c r="BB54" s="106"/>
      <c r="BC54" s="106"/>
      <c r="BE54" s="121"/>
      <c r="BF54" s="126"/>
      <c r="BG54" s="126"/>
      <c r="BH54" s="126"/>
      <c r="BI54" s="124"/>
      <c r="BJ54" s="124"/>
      <c r="BK54" s="125"/>
      <c r="BL54" s="121"/>
    </row>
    <row r="55" spans="1:64" x14ac:dyDescent="0.2">
      <c r="A55" s="22" t="s">
        <v>498</v>
      </c>
      <c r="B55" s="8" t="s">
        <v>38</v>
      </c>
      <c r="C55" s="4" t="s">
        <v>47</v>
      </c>
      <c r="D55" s="5">
        <f t="shared" si="10"/>
        <v>37586</v>
      </c>
      <c r="E55" s="66">
        <f t="shared" si="0"/>
        <v>48861.8</v>
      </c>
      <c r="F55" s="99" t="s">
        <v>790</v>
      </c>
      <c r="G55" s="99"/>
      <c r="H55" s="132" t="s">
        <v>175</v>
      </c>
      <c r="I55" s="4" t="s">
        <v>146</v>
      </c>
      <c r="J55" s="4" t="s">
        <v>152</v>
      </c>
      <c r="K55" s="4">
        <v>2</v>
      </c>
      <c r="L55" s="133">
        <f>D$170</f>
        <v>2519</v>
      </c>
      <c r="M55" s="186"/>
      <c r="N55" s="132" t="str">
        <f t="shared" si="13"/>
        <v>50БПП.ОСЗ-147</v>
      </c>
      <c r="O55" s="4" t="str">
        <f t="shared" si="14"/>
        <v>Опора стола завершающая 1475мм</v>
      </c>
      <c r="P55" s="4" t="str">
        <f t="shared" si="15"/>
        <v>1475*60*713</v>
      </c>
      <c r="Q55" s="4">
        <v>1</v>
      </c>
      <c r="R55" s="133">
        <f>D143</f>
        <v>5234</v>
      </c>
      <c r="S55" s="1"/>
      <c r="T55" s="132" t="str">
        <f>$A$160</f>
        <v>50БМ.КТ-160</v>
      </c>
      <c r="U55" s="4" t="str">
        <f>$B$160</f>
        <v>Комплект траверс стола L1600мм</v>
      </c>
      <c r="V55" s="4" t="str">
        <f>$C$160</f>
        <v>1594*100*43</v>
      </c>
      <c r="W55" s="4">
        <v>2</v>
      </c>
      <c r="X55" s="133">
        <f>$D$160</f>
        <v>3735</v>
      </c>
      <c r="Y55" s="124"/>
      <c r="Z55" s="132" t="str">
        <f t="shared" si="11"/>
        <v>50БМ.КСК</v>
      </c>
      <c r="AA55" s="4" t="str">
        <f t="shared" si="12"/>
        <v>Комплект соединительного крепления 2-х траверс к тумбам и шкафам</v>
      </c>
      <c r="AB55" s="4"/>
      <c r="AC55" s="4">
        <v>2</v>
      </c>
      <c r="AD55" s="133">
        <f t="shared" si="8"/>
        <v>1054</v>
      </c>
      <c r="AF55" s="132" t="s">
        <v>211</v>
      </c>
      <c r="AG55" s="4" t="s">
        <v>185</v>
      </c>
      <c r="AH55" s="4" t="s">
        <v>186</v>
      </c>
      <c r="AI55" s="4">
        <v>2</v>
      </c>
      <c r="AJ55" s="133">
        <f t="shared" si="9"/>
        <v>8536</v>
      </c>
      <c r="AL55" s="132" t="s">
        <v>213</v>
      </c>
      <c r="AM55" s="4" t="s">
        <v>191</v>
      </c>
      <c r="AN55" s="4" t="s">
        <v>188</v>
      </c>
      <c r="AO55" s="4">
        <v>1</v>
      </c>
      <c r="AP55" s="133">
        <f>D$196</f>
        <v>664</v>
      </c>
      <c r="AZ55" s="150"/>
      <c r="BA55" s="108"/>
      <c r="BB55" s="106"/>
      <c r="BC55" s="106"/>
      <c r="BE55" s="121"/>
      <c r="BF55" s="126"/>
      <c r="BG55" s="126"/>
      <c r="BH55" s="126"/>
      <c r="BI55" s="124"/>
      <c r="BJ55" s="124"/>
      <c r="BK55" s="125"/>
      <c r="BL55" s="121"/>
    </row>
    <row r="56" spans="1:64" ht="16.5" thickBot="1" x14ac:dyDescent="0.25">
      <c r="A56" s="46" t="s">
        <v>499</v>
      </c>
      <c r="B56" s="29" t="s">
        <v>38</v>
      </c>
      <c r="C56" s="18" t="s">
        <v>48</v>
      </c>
      <c r="D56" s="43">
        <f t="shared" si="10"/>
        <v>38648</v>
      </c>
      <c r="E56" s="67">
        <f t="shared" si="0"/>
        <v>50242.400000000001</v>
      </c>
      <c r="F56" s="99" t="s">
        <v>791</v>
      </c>
      <c r="G56" s="99"/>
      <c r="H56" s="135" t="s">
        <v>176</v>
      </c>
      <c r="I56" s="18" t="s">
        <v>146</v>
      </c>
      <c r="J56" s="18" t="s">
        <v>153</v>
      </c>
      <c r="K56" s="18">
        <v>2</v>
      </c>
      <c r="L56" s="141">
        <f>D$171</f>
        <v>2741</v>
      </c>
      <c r="M56" s="186"/>
      <c r="N56" s="135" t="str">
        <f t="shared" si="13"/>
        <v>50БПП.ОСЗ-147</v>
      </c>
      <c r="O56" s="18" t="str">
        <f t="shared" si="14"/>
        <v>Опора стола завершающая 1475мм</v>
      </c>
      <c r="P56" s="18" t="str">
        <f t="shared" si="15"/>
        <v>1475*60*713</v>
      </c>
      <c r="Q56" s="18">
        <v>1</v>
      </c>
      <c r="R56" s="141">
        <f>D143</f>
        <v>5234</v>
      </c>
      <c r="S56" s="1"/>
      <c r="T56" s="135" t="str">
        <f>$A$161</f>
        <v>50БМ.КТ-180</v>
      </c>
      <c r="U56" s="18" t="str">
        <f>$B$161</f>
        <v>Комплект траверс стола L1800мм</v>
      </c>
      <c r="V56" s="18" t="str">
        <f>$C$161</f>
        <v>1794*100*43</v>
      </c>
      <c r="W56" s="18">
        <v>2</v>
      </c>
      <c r="X56" s="141">
        <f>$D$161</f>
        <v>4044</v>
      </c>
      <c r="Y56" s="124"/>
      <c r="Z56" s="137" t="str">
        <f t="shared" si="11"/>
        <v>50БМ.КСК</v>
      </c>
      <c r="AA56" s="30" t="str">
        <f t="shared" si="12"/>
        <v>Комплект соединительного крепления 2-х траверс к тумбам и шкафам</v>
      </c>
      <c r="AB56" s="30"/>
      <c r="AC56" s="30">
        <v>2</v>
      </c>
      <c r="AD56" s="138">
        <f t="shared" si="8"/>
        <v>1054</v>
      </c>
      <c r="AF56" s="137" t="s">
        <v>211</v>
      </c>
      <c r="AG56" s="30" t="s">
        <v>185</v>
      </c>
      <c r="AH56" s="30" t="s">
        <v>186</v>
      </c>
      <c r="AI56" s="30">
        <v>2</v>
      </c>
      <c r="AJ56" s="138">
        <f t="shared" si="9"/>
        <v>8536</v>
      </c>
      <c r="AL56" s="135" t="s">
        <v>213</v>
      </c>
      <c r="AM56" s="18" t="s">
        <v>191</v>
      </c>
      <c r="AN56" s="18" t="s">
        <v>188</v>
      </c>
      <c r="AO56" s="18">
        <v>1</v>
      </c>
      <c r="AP56" s="141">
        <f>D$196</f>
        <v>664</v>
      </c>
      <c r="AZ56" s="150"/>
      <c r="BA56" s="108"/>
      <c r="BB56" s="106"/>
      <c r="BC56" s="106"/>
      <c r="BE56" s="121"/>
      <c r="BF56" s="126"/>
      <c r="BG56" s="126"/>
      <c r="BH56" s="126"/>
      <c r="BI56" s="124"/>
      <c r="BJ56" s="124"/>
      <c r="BK56" s="125"/>
      <c r="BL56" s="121"/>
    </row>
    <row r="57" spans="1:64" ht="31.5" x14ac:dyDescent="0.2">
      <c r="A57" s="36" t="s">
        <v>811</v>
      </c>
      <c r="B57" s="28" t="s">
        <v>49</v>
      </c>
      <c r="C57" s="13" t="s">
        <v>50</v>
      </c>
      <c r="D57" s="26">
        <f t="shared" si="10"/>
        <v>33603</v>
      </c>
      <c r="E57" s="65">
        <f t="shared" si="0"/>
        <v>43683.9</v>
      </c>
      <c r="F57" s="99" t="s">
        <v>812</v>
      </c>
      <c r="G57" s="99"/>
      <c r="H57" s="139" t="s">
        <v>172</v>
      </c>
      <c r="I57" s="97" t="s">
        <v>146</v>
      </c>
      <c r="J57" s="97" t="s">
        <v>149</v>
      </c>
      <c r="K57" s="97">
        <v>2</v>
      </c>
      <c r="L57" s="140">
        <f>D$167</f>
        <v>2086</v>
      </c>
      <c r="M57" s="186"/>
      <c r="N57" s="139" t="str">
        <f t="shared" si="13"/>
        <v>50БПП.ОСЗ-147</v>
      </c>
      <c r="O57" s="97" t="str">
        <f t="shared" si="14"/>
        <v>Опора стола завершающая 1475мм</v>
      </c>
      <c r="P57" s="97" t="str">
        <f t="shared" si="15"/>
        <v>1475*60*713</v>
      </c>
      <c r="Q57" s="97">
        <v>1</v>
      </c>
      <c r="R57" s="140">
        <f>D143</f>
        <v>5234</v>
      </c>
      <c r="S57" s="1"/>
      <c r="T57" s="130" t="str">
        <f>$A$157</f>
        <v>50БМ.КТ-100</v>
      </c>
      <c r="U57" s="143" t="str">
        <f>$B$157</f>
        <v>Комплект траверс стола L1000мм</v>
      </c>
      <c r="V57" s="59" t="str">
        <f>$C$157</f>
        <v>994*100*43</v>
      </c>
      <c r="W57" s="59">
        <v>2</v>
      </c>
      <c r="X57" s="131">
        <f>$D$157</f>
        <v>3115</v>
      </c>
      <c r="Y57" s="124"/>
      <c r="Z57" s="130" t="str">
        <f t="shared" si="11"/>
        <v>50БМ.КСК</v>
      </c>
      <c r="AA57" s="13" t="str">
        <f t="shared" si="12"/>
        <v>Комплект соединительного крепления 2-х траверс к тумбам и шкафам</v>
      </c>
      <c r="AB57" s="13"/>
      <c r="AC57" s="13">
        <v>2</v>
      </c>
      <c r="AD57" s="131">
        <f t="shared" si="8"/>
        <v>1054</v>
      </c>
      <c r="AF57" s="130" t="s">
        <v>204</v>
      </c>
      <c r="AG57" s="13" t="s">
        <v>226</v>
      </c>
      <c r="AH57" s="13" t="s">
        <v>32</v>
      </c>
      <c r="AI57" s="13">
        <v>1</v>
      </c>
      <c r="AJ57" s="131">
        <f>D$43</f>
        <v>15859</v>
      </c>
      <c r="AL57" s="121"/>
      <c r="AM57" s="126"/>
      <c r="AN57" s="126"/>
      <c r="AO57" s="126"/>
      <c r="AP57" s="124"/>
      <c r="AZ57" s="150"/>
      <c r="BA57" s="108"/>
      <c r="BB57" s="106"/>
      <c r="BC57" s="106"/>
      <c r="BE57" s="121"/>
      <c r="BF57" s="126"/>
      <c r="BG57" s="126"/>
      <c r="BH57" s="126"/>
      <c r="BI57" s="124"/>
      <c r="BJ57" s="124"/>
      <c r="BK57" s="125"/>
      <c r="BL57" s="121"/>
    </row>
    <row r="58" spans="1:64" ht="31.5" x14ac:dyDescent="0.2">
      <c r="A58" s="22" t="s">
        <v>813</v>
      </c>
      <c r="B58" s="25" t="s">
        <v>49</v>
      </c>
      <c r="C58" s="4" t="s">
        <v>51</v>
      </c>
      <c r="D58" s="5">
        <f t="shared" si="10"/>
        <v>34655</v>
      </c>
      <c r="E58" s="66">
        <f t="shared" si="0"/>
        <v>45051.5</v>
      </c>
      <c r="F58" s="99" t="s">
        <v>814</v>
      </c>
      <c r="G58" s="99"/>
      <c r="H58" s="132" t="s">
        <v>173</v>
      </c>
      <c r="I58" s="4" t="s">
        <v>146</v>
      </c>
      <c r="J58" s="4" t="s">
        <v>150</v>
      </c>
      <c r="K58" s="4">
        <v>2</v>
      </c>
      <c r="L58" s="133">
        <f>D$168</f>
        <v>2302</v>
      </c>
      <c r="M58" s="186"/>
      <c r="N58" s="132" t="str">
        <f t="shared" si="13"/>
        <v>50БПП.ОСЗ-147</v>
      </c>
      <c r="O58" s="4" t="str">
        <f t="shared" si="14"/>
        <v>Опора стола завершающая 1475мм</v>
      </c>
      <c r="P58" s="4" t="str">
        <f t="shared" si="15"/>
        <v>1475*60*713</v>
      </c>
      <c r="Q58" s="4">
        <v>1</v>
      </c>
      <c r="R58" s="133">
        <f>D143</f>
        <v>5234</v>
      </c>
      <c r="S58" s="1"/>
      <c r="T58" s="132" t="str">
        <f>$A$158</f>
        <v>50БМ.КТ-120</v>
      </c>
      <c r="U58" s="54" t="str">
        <f>$B$158</f>
        <v>Комплект траверс стола L1200мм</v>
      </c>
      <c r="V58" s="54" t="str">
        <f>$C$158</f>
        <v>1194*100*43</v>
      </c>
      <c r="W58" s="54">
        <v>2</v>
      </c>
      <c r="X58" s="133">
        <f>$D$158</f>
        <v>3425</v>
      </c>
      <c r="Y58" s="124"/>
      <c r="Z58" s="132" t="str">
        <f t="shared" si="11"/>
        <v>50БМ.КСК</v>
      </c>
      <c r="AA58" s="4" t="str">
        <f t="shared" si="12"/>
        <v>Комплект соединительного крепления 2-х траверс к тумбам и шкафам</v>
      </c>
      <c r="AB58" s="4"/>
      <c r="AC58" s="4">
        <v>2</v>
      </c>
      <c r="AD58" s="133">
        <f t="shared" si="8"/>
        <v>1054</v>
      </c>
      <c r="AF58" s="132" t="s">
        <v>204</v>
      </c>
      <c r="AG58" s="4" t="s">
        <v>226</v>
      </c>
      <c r="AH58" s="4" t="s">
        <v>32</v>
      </c>
      <c r="AI58" s="4">
        <v>1</v>
      </c>
      <c r="AJ58" s="133">
        <f>D$43</f>
        <v>15859</v>
      </c>
      <c r="AL58" s="121"/>
      <c r="AM58" s="126"/>
      <c r="AN58" s="126"/>
      <c r="AO58" s="126"/>
      <c r="AP58" s="124"/>
      <c r="AZ58" s="150"/>
      <c r="BA58" s="108"/>
      <c r="BB58" s="106"/>
      <c r="BC58" s="106"/>
      <c r="BE58" s="121"/>
      <c r="BF58" s="126"/>
      <c r="BG58" s="126"/>
      <c r="BH58" s="126"/>
      <c r="BI58" s="124"/>
      <c r="BJ58" s="124"/>
      <c r="BK58" s="125"/>
      <c r="BL58" s="121"/>
    </row>
    <row r="59" spans="1:64" ht="31.5" x14ac:dyDescent="0.2">
      <c r="A59" s="22" t="s">
        <v>849</v>
      </c>
      <c r="B59" s="25" t="s">
        <v>49</v>
      </c>
      <c r="C59" s="4" t="s">
        <v>52</v>
      </c>
      <c r="D59" s="5">
        <f t="shared" si="10"/>
        <v>35491</v>
      </c>
      <c r="E59" s="66">
        <f t="shared" si="0"/>
        <v>46138.3</v>
      </c>
      <c r="F59" s="99" t="s">
        <v>850</v>
      </c>
      <c r="G59" s="99"/>
      <c r="H59" s="132" t="s">
        <v>174</v>
      </c>
      <c r="I59" s="4" t="s">
        <v>146</v>
      </c>
      <c r="J59" s="4" t="s">
        <v>151</v>
      </c>
      <c r="K59" s="4">
        <v>2</v>
      </c>
      <c r="L59" s="133">
        <f>D$169</f>
        <v>2410</v>
      </c>
      <c r="M59" s="186"/>
      <c r="N59" s="132" t="str">
        <f t="shared" si="13"/>
        <v>50БПП.ОСЗ-147</v>
      </c>
      <c r="O59" s="4" t="str">
        <f t="shared" si="14"/>
        <v>Опора стола завершающая 1475мм</v>
      </c>
      <c r="P59" s="4" t="str">
        <f t="shared" si="15"/>
        <v>1475*60*713</v>
      </c>
      <c r="Q59" s="4">
        <v>1</v>
      </c>
      <c r="R59" s="133">
        <f>D143</f>
        <v>5234</v>
      </c>
      <c r="S59" s="1"/>
      <c r="T59" s="132" t="str">
        <f>$A$159</f>
        <v>50БМ.КТ-140</v>
      </c>
      <c r="U59" s="54" t="str">
        <f>$B$159</f>
        <v>Комплект траверс стола L1400мм</v>
      </c>
      <c r="V59" s="54" t="str">
        <f>$C$159</f>
        <v>1394*100*43</v>
      </c>
      <c r="W59" s="54">
        <v>2</v>
      </c>
      <c r="X59" s="133">
        <f>$D$159</f>
        <v>3735</v>
      </c>
      <c r="Y59" s="124"/>
      <c r="Z59" s="132" t="str">
        <f t="shared" si="11"/>
        <v>50БМ.КСК</v>
      </c>
      <c r="AA59" s="4" t="str">
        <f t="shared" si="12"/>
        <v>Комплект соединительного крепления 2-х траверс к тумбам и шкафам</v>
      </c>
      <c r="AB59" s="4"/>
      <c r="AC59" s="4">
        <v>2</v>
      </c>
      <c r="AD59" s="133">
        <f t="shared" si="8"/>
        <v>1054</v>
      </c>
      <c r="AF59" s="132" t="s">
        <v>204</v>
      </c>
      <c r="AG59" s="4" t="s">
        <v>226</v>
      </c>
      <c r="AH59" s="4" t="s">
        <v>32</v>
      </c>
      <c r="AI59" s="4">
        <v>1</v>
      </c>
      <c r="AJ59" s="133">
        <f>D$43</f>
        <v>15859</v>
      </c>
      <c r="AL59" s="121"/>
      <c r="AM59" s="126"/>
      <c r="AN59" s="126"/>
      <c r="AO59" s="126"/>
      <c r="AP59" s="124"/>
      <c r="AZ59" s="150"/>
      <c r="BA59" s="108"/>
      <c r="BB59" s="106"/>
      <c r="BC59" s="106"/>
      <c r="BE59" s="121"/>
      <c r="BF59" s="126"/>
      <c r="BG59" s="126"/>
      <c r="BH59" s="126"/>
      <c r="BI59" s="124"/>
      <c r="BJ59" s="124"/>
      <c r="BK59" s="125"/>
      <c r="BL59" s="121"/>
    </row>
    <row r="60" spans="1:64" ht="31.5" x14ac:dyDescent="0.2">
      <c r="A60" s="22" t="s">
        <v>847</v>
      </c>
      <c r="B60" s="25" t="s">
        <v>49</v>
      </c>
      <c r="C60" s="4" t="s">
        <v>53</v>
      </c>
      <c r="D60" s="5">
        <f t="shared" si="10"/>
        <v>35709</v>
      </c>
      <c r="E60" s="66">
        <f t="shared" si="0"/>
        <v>46421.700000000004</v>
      </c>
      <c r="F60" s="99" t="s">
        <v>848</v>
      </c>
      <c r="G60" s="99"/>
      <c r="H60" s="132" t="s">
        <v>175</v>
      </c>
      <c r="I60" s="4" t="s">
        <v>146</v>
      </c>
      <c r="J60" s="4" t="s">
        <v>152</v>
      </c>
      <c r="K60" s="4">
        <v>2</v>
      </c>
      <c r="L60" s="133">
        <f>D$170</f>
        <v>2519</v>
      </c>
      <c r="M60" s="186"/>
      <c r="N60" s="132" t="str">
        <f t="shared" si="13"/>
        <v>50БПП.ОСЗ-147</v>
      </c>
      <c r="O60" s="4" t="str">
        <f t="shared" si="14"/>
        <v>Опора стола завершающая 1475мм</v>
      </c>
      <c r="P60" s="4" t="str">
        <f t="shared" si="15"/>
        <v>1475*60*713</v>
      </c>
      <c r="Q60" s="4">
        <v>1</v>
      </c>
      <c r="R60" s="133">
        <f>D143</f>
        <v>5234</v>
      </c>
      <c r="S60" s="1"/>
      <c r="T60" s="132" t="str">
        <f>$A$160</f>
        <v>50БМ.КТ-160</v>
      </c>
      <c r="U60" s="4" t="str">
        <f>$B$160</f>
        <v>Комплект траверс стола L1600мм</v>
      </c>
      <c r="V60" s="4" t="str">
        <f>$C$160</f>
        <v>1594*100*43</v>
      </c>
      <c r="W60" s="4">
        <v>2</v>
      </c>
      <c r="X60" s="133">
        <f>$D$160</f>
        <v>3735</v>
      </c>
      <c r="Y60" s="124"/>
      <c r="Z60" s="132" t="str">
        <f t="shared" si="11"/>
        <v>50БМ.КСК</v>
      </c>
      <c r="AA60" s="4" t="str">
        <f t="shared" si="12"/>
        <v>Комплект соединительного крепления 2-х траверс к тумбам и шкафам</v>
      </c>
      <c r="AB60" s="4"/>
      <c r="AC60" s="4">
        <v>2</v>
      </c>
      <c r="AD60" s="133">
        <f t="shared" si="8"/>
        <v>1054</v>
      </c>
      <c r="AF60" s="132" t="s">
        <v>204</v>
      </c>
      <c r="AG60" s="4" t="s">
        <v>226</v>
      </c>
      <c r="AH60" s="4" t="s">
        <v>32</v>
      </c>
      <c r="AI60" s="4">
        <v>1</v>
      </c>
      <c r="AJ60" s="133">
        <f>D$43</f>
        <v>15859</v>
      </c>
      <c r="AL60" s="121"/>
      <c r="AM60" s="126"/>
      <c r="AN60" s="126"/>
      <c r="AO60" s="126"/>
      <c r="AP60" s="124"/>
      <c r="AZ60" s="150"/>
      <c r="BA60" s="108"/>
      <c r="BB60" s="106"/>
      <c r="BC60" s="106"/>
      <c r="BE60" s="121"/>
      <c r="BF60" s="126"/>
      <c r="BG60" s="126"/>
      <c r="BH60" s="126"/>
      <c r="BI60" s="124"/>
      <c r="BJ60" s="124"/>
      <c r="BK60" s="125"/>
      <c r="BL60" s="121"/>
    </row>
    <row r="61" spans="1:64" ht="32.25" thickBot="1" x14ac:dyDescent="0.25">
      <c r="A61" s="46" t="s">
        <v>815</v>
      </c>
      <c r="B61" s="31" t="s">
        <v>49</v>
      </c>
      <c r="C61" s="18" t="s">
        <v>54</v>
      </c>
      <c r="D61" s="43">
        <f t="shared" si="10"/>
        <v>36771</v>
      </c>
      <c r="E61" s="67">
        <f t="shared" si="0"/>
        <v>47802.3</v>
      </c>
      <c r="F61" s="99" t="s">
        <v>816</v>
      </c>
      <c r="G61" s="99"/>
      <c r="H61" s="135" t="s">
        <v>176</v>
      </c>
      <c r="I61" s="18" t="s">
        <v>146</v>
      </c>
      <c r="J61" s="18" t="s">
        <v>153</v>
      </c>
      <c r="K61" s="18">
        <v>2</v>
      </c>
      <c r="L61" s="141">
        <f>D$171</f>
        <v>2741</v>
      </c>
      <c r="M61" s="186"/>
      <c r="N61" s="135" t="str">
        <f t="shared" si="13"/>
        <v>50БПП.ОСЗ-147</v>
      </c>
      <c r="O61" s="18" t="str">
        <f t="shared" si="14"/>
        <v>Опора стола завершающая 1475мм</v>
      </c>
      <c r="P61" s="18" t="str">
        <f t="shared" si="15"/>
        <v>1475*60*713</v>
      </c>
      <c r="Q61" s="18">
        <v>1</v>
      </c>
      <c r="R61" s="141">
        <f>D143</f>
        <v>5234</v>
      </c>
      <c r="S61" s="1"/>
      <c r="T61" s="135" t="str">
        <f>$A$161</f>
        <v>50БМ.КТ-180</v>
      </c>
      <c r="U61" s="18" t="str">
        <f>$B$161</f>
        <v>Комплект траверс стола L1800мм</v>
      </c>
      <c r="V61" s="18" t="str">
        <f>$C$161</f>
        <v>1794*100*43</v>
      </c>
      <c r="W61" s="18">
        <v>2</v>
      </c>
      <c r="X61" s="141">
        <f>$D$161</f>
        <v>4044</v>
      </c>
      <c r="Y61" s="124"/>
      <c r="Z61" s="135" t="str">
        <f t="shared" si="11"/>
        <v>50БМ.КСК</v>
      </c>
      <c r="AA61" s="18" t="str">
        <f t="shared" si="12"/>
        <v>Комплект соединительного крепления 2-х траверс к тумбам и шкафам</v>
      </c>
      <c r="AB61" s="18"/>
      <c r="AC61" s="18">
        <v>2</v>
      </c>
      <c r="AD61" s="141">
        <f t="shared" si="8"/>
        <v>1054</v>
      </c>
      <c r="AF61" s="135" t="s">
        <v>204</v>
      </c>
      <c r="AG61" s="18" t="s">
        <v>226</v>
      </c>
      <c r="AH61" s="18" t="s">
        <v>32</v>
      </c>
      <c r="AI61" s="18">
        <v>1</v>
      </c>
      <c r="AJ61" s="141">
        <f>D$43</f>
        <v>15859</v>
      </c>
      <c r="AL61" s="121"/>
      <c r="AM61" s="126"/>
      <c r="AN61" s="126"/>
      <c r="AO61" s="126"/>
      <c r="AP61" s="124"/>
      <c r="AZ61" s="150"/>
      <c r="BA61" s="108"/>
      <c r="BB61" s="106"/>
      <c r="BC61" s="106"/>
      <c r="BE61" s="121"/>
      <c r="BF61" s="126"/>
      <c r="BG61" s="126"/>
      <c r="BH61" s="126"/>
      <c r="BI61" s="124"/>
      <c r="BJ61" s="124"/>
      <c r="BK61" s="125"/>
      <c r="BL61" s="121"/>
    </row>
    <row r="62" spans="1:64" ht="31.5" x14ac:dyDescent="0.2">
      <c r="A62" s="36" t="s">
        <v>817</v>
      </c>
      <c r="B62" s="28" t="s">
        <v>49</v>
      </c>
      <c r="C62" s="13" t="s">
        <v>55</v>
      </c>
      <c r="D62" s="26">
        <f t="shared" si="10"/>
        <v>36928</v>
      </c>
      <c r="E62" s="65">
        <f t="shared" si="0"/>
        <v>48006.400000000001</v>
      </c>
      <c r="F62" s="99" t="s">
        <v>818</v>
      </c>
      <c r="G62" s="99"/>
      <c r="H62" s="139" t="s">
        <v>172</v>
      </c>
      <c r="I62" s="97" t="s">
        <v>146</v>
      </c>
      <c r="J62" s="97" t="s">
        <v>149</v>
      </c>
      <c r="K62" s="97">
        <v>2</v>
      </c>
      <c r="L62" s="140">
        <f>D$167</f>
        <v>2086</v>
      </c>
      <c r="M62" s="186"/>
      <c r="N62" s="139" t="str">
        <f t="shared" si="13"/>
        <v>50БПП.ОСЗ-147</v>
      </c>
      <c r="O62" s="97" t="str">
        <f t="shared" si="14"/>
        <v>Опора стола завершающая 1475мм</v>
      </c>
      <c r="P62" s="97" t="str">
        <f t="shared" si="15"/>
        <v>1475*60*713</v>
      </c>
      <c r="Q62" s="97">
        <v>1</v>
      </c>
      <c r="R62" s="140">
        <f>D143</f>
        <v>5234</v>
      </c>
      <c r="S62" s="1"/>
      <c r="T62" s="130" t="str">
        <f>$A$157</f>
        <v>50БМ.КТ-100</v>
      </c>
      <c r="U62" s="143" t="str">
        <f>$B$157</f>
        <v>Комплект траверс стола L1000мм</v>
      </c>
      <c r="V62" s="59" t="str">
        <f>$C$157</f>
        <v>994*100*43</v>
      </c>
      <c r="W62" s="59">
        <v>2</v>
      </c>
      <c r="X62" s="131">
        <f>D$157</f>
        <v>3115</v>
      </c>
      <c r="Y62" s="124"/>
      <c r="Z62" s="139" t="str">
        <f t="shared" si="11"/>
        <v>50БМ.КСК</v>
      </c>
      <c r="AA62" s="97" t="str">
        <f t="shared" si="12"/>
        <v>Комплект соединительного крепления 2-х траверс к тумбам и шкафам</v>
      </c>
      <c r="AB62" s="97"/>
      <c r="AC62" s="97">
        <v>2</v>
      </c>
      <c r="AD62" s="140">
        <f t="shared" si="8"/>
        <v>1054</v>
      </c>
      <c r="AF62" s="132" t="s">
        <v>205</v>
      </c>
      <c r="AG62" s="4" t="s">
        <v>226</v>
      </c>
      <c r="AH62" s="4" t="s">
        <v>33</v>
      </c>
      <c r="AI62" s="4">
        <v>1</v>
      </c>
      <c r="AJ62" s="140">
        <f>D$44</f>
        <v>19184</v>
      </c>
      <c r="AL62" s="121"/>
      <c r="AM62" s="126"/>
      <c r="AN62" s="126"/>
      <c r="AO62" s="126"/>
      <c r="AP62" s="124"/>
      <c r="AZ62" s="150"/>
      <c r="BA62" s="108"/>
      <c r="BB62" s="106"/>
      <c r="BC62" s="106"/>
      <c r="BE62" s="121"/>
      <c r="BF62" s="126"/>
      <c r="BG62" s="126"/>
      <c r="BH62" s="126"/>
      <c r="BI62" s="124"/>
      <c r="BJ62" s="124"/>
      <c r="BK62" s="125"/>
      <c r="BL62" s="121"/>
    </row>
    <row r="63" spans="1:64" ht="31.5" x14ac:dyDescent="0.2">
      <c r="A63" s="22" t="s">
        <v>819</v>
      </c>
      <c r="B63" s="25" t="s">
        <v>49</v>
      </c>
      <c r="C63" s="4" t="s">
        <v>56</v>
      </c>
      <c r="D63" s="5">
        <f t="shared" si="10"/>
        <v>37980</v>
      </c>
      <c r="E63" s="66">
        <f t="shared" si="0"/>
        <v>49374</v>
      </c>
      <c r="F63" s="99" t="s">
        <v>820</v>
      </c>
      <c r="G63" s="99"/>
      <c r="H63" s="132" t="s">
        <v>173</v>
      </c>
      <c r="I63" s="4" t="s">
        <v>146</v>
      </c>
      <c r="J63" s="4" t="s">
        <v>150</v>
      </c>
      <c r="K63" s="4">
        <v>2</v>
      </c>
      <c r="L63" s="133">
        <f>D$168</f>
        <v>2302</v>
      </c>
      <c r="M63" s="186"/>
      <c r="N63" s="132" t="str">
        <f t="shared" si="13"/>
        <v>50БПП.ОСЗ-147</v>
      </c>
      <c r="O63" s="4" t="str">
        <f t="shared" si="14"/>
        <v>Опора стола завершающая 1475мм</v>
      </c>
      <c r="P63" s="4" t="str">
        <f t="shared" si="15"/>
        <v>1475*60*713</v>
      </c>
      <c r="Q63" s="4">
        <v>1</v>
      </c>
      <c r="R63" s="133">
        <f>D143</f>
        <v>5234</v>
      </c>
      <c r="S63" s="1"/>
      <c r="T63" s="132" t="str">
        <f>$A$158</f>
        <v>50БМ.КТ-120</v>
      </c>
      <c r="U63" s="54" t="str">
        <f>$B$158</f>
        <v>Комплект траверс стола L1200мм</v>
      </c>
      <c r="V63" s="54" t="str">
        <f>$C$158</f>
        <v>1194*100*43</v>
      </c>
      <c r="W63" s="54">
        <v>2</v>
      </c>
      <c r="X63" s="133">
        <f>D$158</f>
        <v>3425</v>
      </c>
      <c r="Y63" s="124"/>
      <c r="Z63" s="132" t="str">
        <f t="shared" si="11"/>
        <v>50БМ.КСК</v>
      </c>
      <c r="AA63" s="4" t="str">
        <f t="shared" si="12"/>
        <v>Комплект соединительного крепления 2-х траверс к тумбам и шкафам</v>
      </c>
      <c r="AB63" s="4"/>
      <c r="AC63" s="4">
        <v>2</v>
      </c>
      <c r="AD63" s="133">
        <f t="shared" si="8"/>
        <v>1054</v>
      </c>
      <c r="AF63" s="132" t="s">
        <v>205</v>
      </c>
      <c r="AG63" s="4" t="s">
        <v>226</v>
      </c>
      <c r="AH63" s="4" t="s">
        <v>33</v>
      </c>
      <c r="AI63" s="4">
        <v>1</v>
      </c>
      <c r="AJ63" s="133">
        <f>D$44</f>
        <v>19184</v>
      </c>
      <c r="AL63" s="121"/>
      <c r="AM63" s="126"/>
      <c r="AN63" s="126"/>
      <c r="AO63" s="126"/>
      <c r="AP63" s="124"/>
      <c r="AZ63" s="150"/>
      <c r="BA63" s="108"/>
      <c r="BB63" s="106"/>
      <c r="BC63" s="106"/>
      <c r="BE63" s="121"/>
      <c r="BF63" s="126"/>
      <c r="BG63" s="126"/>
      <c r="BH63" s="126"/>
      <c r="BI63" s="124"/>
      <c r="BJ63" s="124"/>
      <c r="BK63" s="125"/>
      <c r="BL63" s="121"/>
    </row>
    <row r="64" spans="1:64" ht="31.5" x14ac:dyDescent="0.2">
      <c r="A64" s="22" t="s">
        <v>821</v>
      </c>
      <c r="B64" s="25" t="s">
        <v>49</v>
      </c>
      <c r="C64" s="4" t="s">
        <v>57</v>
      </c>
      <c r="D64" s="5">
        <f t="shared" si="10"/>
        <v>38816</v>
      </c>
      <c r="E64" s="66">
        <f t="shared" si="0"/>
        <v>50460.800000000003</v>
      </c>
      <c r="F64" s="99" t="s">
        <v>822</v>
      </c>
      <c r="G64" s="99"/>
      <c r="H64" s="132" t="s">
        <v>174</v>
      </c>
      <c r="I64" s="4" t="s">
        <v>146</v>
      </c>
      <c r="J64" s="4" t="s">
        <v>151</v>
      </c>
      <c r="K64" s="4">
        <v>2</v>
      </c>
      <c r="L64" s="133">
        <f>D$169</f>
        <v>2410</v>
      </c>
      <c r="M64" s="186"/>
      <c r="N64" s="132" t="str">
        <f t="shared" si="13"/>
        <v>50БПП.ОСЗ-147</v>
      </c>
      <c r="O64" s="4" t="str">
        <f t="shared" si="14"/>
        <v>Опора стола завершающая 1475мм</v>
      </c>
      <c r="P64" s="4" t="str">
        <f t="shared" si="15"/>
        <v>1475*60*713</v>
      </c>
      <c r="Q64" s="4">
        <v>1</v>
      </c>
      <c r="R64" s="133">
        <f>D143</f>
        <v>5234</v>
      </c>
      <c r="S64" s="1"/>
      <c r="T64" s="132" t="str">
        <f>$A$159</f>
        <v>50БМ.КТ-140</v>
      </c>
      <c r="U64" s="54" t="str">
        <f>$B$159</f>
        <v>Комплект траверс стола L1400мм</v>
      </c>
      <c r="V64" s="54" t="str">
        <f>$C$159</f>
        <v>1394*100*43</v>
      </c>
      <c r="W64" s="54">
        <v>2</v>
      </c>
      <c r="X64" s="133">
        <f>D$159</f>
        <v>3735</v>
      </c>
      <c r="Y64" s="124"/>
      <c r="Z64" s="132" t="str">
        <f t="shared" si="11"/>
        <v>50БМ.КСК</v>
      </c>
      <c r="AA64" s="4" t="str">
        <f t="shared" si="12"/>
        <v>Комплект соединительного крепления 2-х траверс к тумбам и шкафам</v>
      </c>
      <c r="AB64" s="4"/>
      <c r="AC64" s="4">
        <v>2</v>
      </c>
      <c r="AD64" s="133">
        <f t="shared" si="8"/>
        <v>1054</v>
      </c>
      <c r="AF64" s="132" t="s">
        <v>205</v>
      </c>
      <c r="AG64" s="4" t="s">
        <v>226</v>
      </c>
      <c r="AH64" s="4" t="s">
        <v>33</v>
      </c>
      <c r="AI64" s="4">
        <v>1</v>
      </c>
      <c r="AJ64" s="133">
        <f>D$44</f>
        <v>19184</v>
      </c>
      <c r="AL64" s="121"/>
      <c r="AM64" s="126"/>
      <c r="AN64" s="126"/>
      <c r="AO64" s="126"/>
      <c r="AP64" s="124"/>
      <c r="AZ64" s="150"/>
      <c r="BA64" s="108"/>
      <c r="BB64" s="106"/>
      <c r="BC64" s="106"/>
      <c r="BE64" s="121"/>
      <c r="BF64" s="126"/>
      <c r="BG64" s="126"/>
      <c r="BH64" s="126"/>
      <c r="BI64" s="124"/>
      <c r="BJ64" s="124"/>
      <c r="BK64" s="125"/>
      <c r="BL64" s="121"/>
    </row>
    <row r="65" spans="1:64" ht="31.5" x14ac:dyDescent="0.2">
      <c r="A65" s="22" t="s">
        <v>823</v>
      </c>
      <c r="B65" s="25" t="s">
        <v>49</v>
      </c>
      <c r="C65" s="4" t="s">
        <v>58</v>
      </c>
      <c r="D65" s="5">
        <f t="shared" si="10"/>
        <v>39034</v>
      </c>
      <c r="E65" s="66">
        <f t="shared" si="0"/>
        <v>50744.200000000004</v>
      </c>
      <c r="F65" s="99" t="s">
        <v>824</v>
      </c>
      <c r="G65" s="99"/>
      <c r="H65" s="132" t="s">
        <v>175</v>
      </c>
      <c r="I65" s="4" t="s">
        <v>146</v>
      </c>
      <c r="J65" s="4" t="s">
        <v>152</v>
      </c>
      <c r="K65" s="4">
        <v>2</v>
      </c>
      <c r="L65" s="133">
        <f>D$170</f>
        <v>2519</v>
      </c>
      <c r="M65" s="186"/>
      <c r="N65" s="132" t="str">
        <f t="shared" si="13"/>
        <v>50БПП.ОСЗ-147</v>
      </c>
      <c r="O65" s="4" t="str">
        <f t="shared" si="14"/>
        <v>Опора стола завершающая 1475мм</v>
      </c>
      <c r="P65" s="4" t="str">
        <f t="shared" si="15"/>
        <v>1475*60*713</v>
      </c>
      <c r="Q65" s="4">
        <v>1</v>
      </c>
      <c r="R65" s="133">
        <f>D143</f>
        <v>5234</v>
      </c>
      <c r="S65" s="1"/>
      <c r="T65" s="132" t="str">
        <f>$A$160</f>
        <v>50БМ.КТ-160</v>
      </c>
      <c r="U65" s="4" t="str">
        <f>$B$160</f>
        <v>Комплект траверс стола L1600мм</v>
      </c>
      <c r="V65" s="4" t="str">
        <f>$C$160</f>
        <v>1594*100*43</v>
      </c>
      <c r="W65" s="4">
        <v>2</v>
      </c>
      <c r="X65" s="133">
        <f>D$160</f>
        <v>3735</v>
      </c>
      <c r="Y65" s="124"/>
      <c r="Z65" s="132" t="str">
        <f t="shared" si="11"/>
        <v>50БМ.КСК</v>
      </c>
      <c r="AA65" s="4" t="str">
        <f t="shared" si="12"/>
        <v>Комплект соединительного крепления 2-х траверс к тумбам и шкафам</v>
      </c>
      <c r="AB65" s="4"/>
      <c r="AC65" s="4">
        <v>2</v>
      </c>
      <c r="AD65" s="133">
        <f t="shared" si="8"/>
        <v>1054</v>
      </c>
      <c r="AF65" s="132" t="s">
        <v>205</v>
      </c>
      <c r="AG65" s="4" t="s">
        <v>226</v>
      </c>
      <c r="AH65" s="4" t="s">
        <v>33</v>
      </c>
      <c r="AI65" s="4">
        <v>1</v>
      </c>
      <c r="AJ65" s="133">
        <f>D$44</f>
        <v>19184</v>
      </c>
      <c r="AL65" s="121"/>
      <c r="AM65" s="126"/>
      <c r="AN65" s="126"/>
      <c r="AO65" s="126"/>
      <c r="AP65" s="124"/>
      <c r="AZ65" s="150"/>
      <c r="BA65" s="108"/>
      <c r="BB65" s="106"/>
      <c r="BC65" s="106"/>
      <c r="BE65" s="121"/>
      <c r="BF65" s="126"/>
      <c r="BG65" s="126"/>
      <c r="BH65" s="126"/>
      <c r="BI65" s="124"/>
      <c r="BJ65" s="124"/>
      <c r="BK65" s="125"/>
      <c r="BL65" s="121"/>
    </row>
    <row r="66" spans="1:64" ht="32.25" thickBot="1" x14ac:dyDescent="0.25">
      <c r="A66" s="46" t="s">
        <v>825</v>
      </c>
      <c r="B66" s="31" t="s">
        <v>49</v>
      </c>
      <c r="C66" s="18" t="s">
        <v>59</v>
      </c>
      <c r="D66" s="43">
        <f t="shared" si="10"/>
        <v>40096</v>
      </c>
      <c r="E66" s="67">
        <f t="shared" si="0"/>
        <v>52124.800000000003</v>
      </c>
      <c r="F66" s="99" t="s">
        <v>826</v>
      </c>
      <c r="G66" s="99"/>
      <c r="H66" s="137" t="s">
        <v>176</v>
      </c>
      <c r="I66" s="30" t="s">
        <v>146</v>
      </c>
      <c r="J66" s="30" t="s">
        <v>153</v>
      </c>
      <c r="K66" s="30">
        <v>2</v>
      </c>
      <c r="L66" s="138">
        <f>D$171</f>
        <v>2741</v>
      </c>
      <c r="M66" s="186"/>
      <c r="N66" s="137" t="str">
        <f t="shared" si="13"/>
        <v>50БПП.ОСЗ-147</v>
      </c>
      <c r="O66" s="30" t="str">
        <f t="shared" si="14"/>
        <v>Опора стола завершающая 1475мм</v>
      </c>
      <c r="P66" s="30" t="str">
        <f t="shared" si="15"/>
        <v>1475*60*713</v>
      </c>
      <c r="Q66" s="30">
        <v>1</v>
      </c>
      <c r="R66" s="138">
        <f>D143</f>
        <v>5234</v>
      </c>
      <c r="S66" s="1"/>
      <c r="T66" s="135" t="str">
        <f>$A$161</f>
        <v>50БМ.КТ-180</v>
      </c>
      <c r="U66" s="18" t="str">
        <f>$B$161</f>
        <v>Комплект траверс стола L1800мм</v>
      </c>
      <c r="V66" s="18" t="str">
        <f>$C$161</f>
        <v>1794*100*43</v>
      </c>
      <c r="W66" s="18">
        <v>2</v>
      </c>
      <c r="X66" s="141">
        <f>D$161</f>
        <v>4044</v>
      </c>
      <c r="Y66" s="124"/>
      <c r="Z66" s="137" t="str">
        <f t="shared" si="11"/>
        <v>50БМ.КСК</v>
      </c>
      <c r="AA66" s="30" t="str">
        <f t="shared" si="12"/>
        <v>Комплект соединительного крепления 2-х траверс к тумбам и шкафам</v>
      </c>
      <c r="AB66" s="30"/>
      <c r="AC66" s="30">
        <v>2</v>
      </c>
      <c r="AD66" s="138">
        <f t="shared" si="8"/>
        <v>1054</v>
      </c>
      <c r="AF66" s="137" t="s">
        <v>205</v>
      </c>
      <c r="AG66" s="30" t="s">
        <v>226</v>
      </c>
      <c r="AH66" s="30" t="s">
        <v>33</v>
      </c>
      <c r="AI66" s="30">
        <v>1</v>
      </c>
      <c r="AJ66" s="138">
        <f>D$44</f>
        <v>19184</v>
      </c>
      <c r="AL66" s="121"/>
      <c r="AM66" s="126"/>
      <c r="AN66" s="126"/>
      <c r="AO66" s="126"/>
      <c r="AP66" s="124"/>
      <c r="AZ66" s="150"/>
      <c r="BA66" s="108"/>
      <c r="BB66" s="106"/>
      <c r="BC66" s="106"/>
      <c r="BE66" s="121"/>
      <c r="BF66" s="126"/>
      <c r="BG66" s="126"/>
      <c r="BH66" s="126"/>
      <c r="BI66" s="124"/>
      <c r="BJ66" s="124"/>
      <c r="BK66" s="125"/>
      <c r="BL66" s="121"/>
    </row>
    <row r="67" spans="1:64" ht="20.25" customHeight="1" x14ac:dyDescent="0.2">
      <c r="A67" s="36" t="s">
        <v>827</v>
      </c>
      <c r="B67" s="28" t="s">
        <v>60</v>
      </c>
      <c r="C67" s="13" t="s">
        <v>61</v>
      </c>
      <c r="D67" s="26">
        <f t="shared" si="10"/>
        <v>25816</v>
      </c>
      <c r="E67" s="65">
        <f t="shared" si="0"/>
        <v>33560.800000000003</v>
      </c>
      <c r="F67" s="99" t="s">
        <v>828</v>
      </c>
      <c r="G67" s="99"/>
      <c r="H67" s="130" t="s">
        <v>172</v>
      </c>
      <c r="I67" s="13" t="s">
        <v>146</v>
      </c>
      <c r="J67" s="13" t="s">
        <v>149</v>
      </c>
      <c r="K67" s="13">
        <v>1</v>
      </c>
      <c r="L67" s="131">
        <f>D$167</f>
        <v>2086</v>
      </c>
      <c r="M67" s="186"/>
      <c r="N67" s="130" t="str">
        <f>$A$140</f>
        <v>50БПП.ОСЗ-72</v>
      </c>
      <c r="O67" s="13" t="str">
        <f>$B$140</f>
        <v>Опора стола завершающая 720мм</v>
      </c>
      <c r="P67" s="13" t="str">
        <f>$C$140</f>
        <v>720*60*713</v>
      </c>
      <c r="Q67" s="13">
        <v>1</v>
      </c>
      <c r="R67" s="131">
        <f>D140</f>
        <v>3353</v>
      </c>
      <c r="S67" s="1"/>
      <c r="T67" s="130" t="str">
        <f>$A$157</f>
        <v>50БМ.КТ-100</v>
      </c>
      <c r="U67" s="143" t="str">
        <f>$B$157</f>
        <v>Комплект траверс стола L1000мм</v>
      </c>
      <c r="V67" s="59" t="str">
        <f>$C$157</f>
        <v>994*100*43</v>
      </c>
      <c r="W67" s="59">
        <v>1</v>
      </c>
      <c r="X67" s="131">
        <f>D$157</f>
        <v>3115</v>
      </c>
      <c r="Y67" s="124"/>
      <c r="Z67" s="130" t="str">
        <f t="shared" si="11"/>
        <v>50БМ.КСК</v>
      </c>
      <c r="AA67" s="13" t="str">
        <f t="shared" si="12"/>
        <v>Комплект соединительного крепления 2-х траверс к тумбам и шкафам</v>
      </c>
      <c r="AB67" s="13"/>
      <c r="AC67" s="13">
        <v>1</v>
      </c>
      <c r="AD67" s="131">
        <f t="shared" si="8"/>
        <v>1054</v>
      </c>
      <c r="AF67" s="132" t="s">
        <v>206</v>
      </c>
      <c r="AG67" s="13" t="s">
        <v>226</v>
      </c>
      <c r="AH67" s="13" t="s">
        <v>34</v>
      </c>
      <c r="AI67" s="13">
        <v>1</v>
      </c>
      <c r="AJ67" s="131">
        <f>D$45</f>
        <v>16208</v>
      </c>
      <c r="AL67" s="121"/>
      <c r="AM67" s="126"/>
      <c r="AN67" s="126"/>
      <c r="AO67" s="126"/>
      <c r="AP67" s="124"/>
      <c r="AZ67" s="150"/>
      <c r="BA67" s="108"/>
      <c r="BB67" s="106"/>
      <c r="BC67" s="106"/>
      <c r="BE67" s="121"/>
      <c r="BF67" s="126"/>
      <c r="BG67" s="126"/>
      <c r="BH67" s="126"/>
      <c r="BI67" s="124"/>
      <c r="BJ67" s="124"/>
      <c r="BK67" s="125"/>
      <c r="BL67" s="121"/>
    </row>
    <row r="68" spans="1:64" ht="20.25" customHeight="1" x14ac:dyDescent="0.2">
      <c r="A68" s="22" t="s">
        <v>829</v>
      </c>
      <c r="B68" s="8" t="s">
        <v>60</v>
      </c>
      <c r="C68" s="4" t="s">
        <v>62</v>
      </c>
      <c r="D68" s="5">
        <f t="shared" si="10"/>
        <v>26342</v>
      </c>
      <c r="E68" s="66">
        <f t="shared" si="0"/>
        <v>34244.6</v>
      </c>
      <c r="F68" s="99" t="s">
        <v>830</v>
      </c>
      <c r="G68" s="99"/>
      <c r="H68" s="132" t="s">
        <v>173</v>
      </c>
      <c r="I68" s="4" t="s">
        <v>146</v>
      </c>
      <c r="J68" s="4" t="s">
        <v>150</v>
      </c>
      <c r="K68" s="4">
        <v>1</v>
      </c>
      <c r="L68" s="133">
        <f>D$168</f>
        <v>2302</v>
      </c>
      <c r="M68" s="186"/>
      <c r="N68" s="132" t="str">
        <f>$A$140</f>
        <v>50БПП.ОСЗ-72</v>
      </c>
      <c r="O68" s="4" t="str">
        <f>$B$140</f>
        <v>Опора стола завершающая 720мм</v>
      </c>
      <c r="P68" s="4" t="str">
        <f>$C$140</f>
        <v>720*60*713</v>
      </c>
      <c r="Q68" s="4">
        <v>1</v>
      </c>
      <c r="R68" s="133">
        <f>D140</f>
        <v>3353</v>
      </c>
      <c r="S68" s="1"/>
      <c r="T68" s="132" t="str">
        <f>$A$158</f>
        <v>50БМ.КТ-120</v>
      </c>
      <c r="U68" s="54" t="str">
        <f>$B$158</f>
        <v>Комплект траверс стола L1200мм</v>
      </c>
      <c r="V68" s="54" t="str">
        <f>$C$158</f>
        <v>1194*100*43</v>
      </c>
      <c r="W68" s="54">
        <v>1</v>
      </c>
      <c r="X68" s="133">
        <f>D$158</f>
        <v>3425</v>
      </c>
      <c r="Y68" s="124"/>
      <c r="Z68" s="132" t="str">
        <f t="shared" si="11"/>
        <v>50БМ.КСК</v>
      </c>
      <c r="AA68" s="4" t="str">
        <f t="shared" si="12"/>
        <v>Комплект соединительного крепления 2-х траверс к тумбам и шкафам</v>
      </c>
      <c r="AB68" s="4"/>
      <c r="AC68" s="4">
        <v>1</v>
      </c>
      <c r="AD68" s="133">
        <f t="shared" si="8"/>
        <v>1054</v>
      </c>
      <c r="AF68" s="132" t="s">
        <v>206</v>
      </c>
      <c r="AG68" s="4" t="s">
        <v>226</v>
      </c>
      <c r="AH68" s="4" t="s">
        <v>34</v>
      </c>
      <c r="AI68" s="4">
        <v>1</v>
      </c>
      <c r="AJ68" s="133">
        <f>D$45</f>
        <v>16208</v>
      </c>
      <c r="AL68" s="121"/>
      <c r="AM68" s="126"/>
      <c r="AN68" s="126"/>
      <c r="AO68" s="126"/>
      <c r="AP68" s="124"/>
      <c r="AZ68" s="150"/>
      <c r="BA68" s="108"/>
      <c r="BB68" s="106"/>
      <c r="BC68" s="106"/>
      <c r="BE68" s="121"/>
      <c r="BF68" s="126"/>
      <c r="BG68" s="126"/>
      <c r="BH68" s="126"/>
      <c r="BI68" s="124"/>
      <c r="BJ68" s="124"/>
      <c r="BK68" s="125"/>
      <c r="BL68" s="121"/>
    </row>
    <row r="69" spans="1:64" ht="20.25" customHeight="1" x14ac:dyDescent="0.2">
      <c r="A69" s="22" t="s">
        <v>831</v>
      </c>
      <c r="B69" s="8" t="s">
        <v>60</v>
      </c>
      <c r="C69" s="4" t="s">
        <v>63</v>
      </c>
      <c r="D69" s="5">
        <f t="shared" si="10"/>
        <v>26760</v>
      </c>
      <c r="E69" s="66">
        <f t="shared" ref="E69:E116" si="16">D69*$E$2</f>
        <v>34788</v>
      </c>
      <c r="F69" s="99" t="s">
        <v>832</v>
      </c>
      <c r="G69" s="99"/>
      <c r="H69" s="132" t="s">
        <v>174</v>
      </c>
      <c r="I69" s="4" t="s">
        <v>146</v>
      </c>
      <c r="J69" s="4" t="s">
        <v>151</v>
      </c>
      <c r="K69" s="4">
        <v>1</v>
      </c>
      <c r="L69" s="133">
        <f>D$169</f>
        <v>2410</v>
      </c>
      <c r="M69" s="186"/>
      <c r="N69" s="132" t="str">
        <f>$A$140</f>
        <v>50БПП.ОСЗ-72</v>
      </c>
      <c r="O69" s="4" t="str">
        <f>$B$140</f>
        <v>Опора стола завершающая 720мм</v>
      </c>
      <c r="P69" s="4" t="str">
        <f>$C$140</f>
        <v>720*60*713</v>
      </c>
      <c r="Q69" s="4">
        <v>1</v>
      </c>
      <c r="R69" s="133">
        <f>D140</f>
        <v>3353</v>
      </c>
      <c r="S69" s="1"/>
      <c r="T69" s="132" t="str">
        <f>$A$159</f>
        <v>50БМ.КТ-140</v>
      </c>
      <c r="U69" s="54" t="str">
        <f>$B$159</f>
        <v>Комплект траверс стола L1400мм</v>
      </c>
      <c r="V69" s="54" t="str">
        <f>$C$159</f>
        <v>1394*100*43</v>
      </c>
      <c r="W69" s="54">
        <v>1</v>
      </c>
      <c r="X69" s="133">
        <f>D$159</f>
        <v>3735</v>
      </c>
      <c r="Y69" s="124"/>
      <c r="Z69" s="132" t="str">
        <f t="shared" si="11"/>
        <v>50БМ.КСК</v>
      </c>
      <c r="AA69" s="4" t="str">
        <f t="shared" si="12"/>
        <v>Комплект соединительного крепления 2-х траверс к тумбам и шкафам</v>
      </c>
      <c r="AB69" s="4"/>
      <c r="AC69" s="4">
        <v>1</v>
      </c>
      <c r="AD69" s="133">
        <f t="shared" si="8"/>
        <v>1054</v>
      </c>
      <c r="AF69" s="132" t="s">
        <v>206</v>
      </c>
      <c r="AG69" s="4" t="s">
        <v>226</v>
      </c>
      <c r="AH69" s="4" t="s">
        <v>34</v>
      </c>
      <c r="AI69" s="4">
        <v>1</v>
      </c>
      <c r="AJ69" s="133">
        <f>D$45</f>
        <v>16208</v>
      </c>
      <c r="AL69" s="121"/>
      <c r="AM69" s="126"/>
      <c r="AN69" s="126"/>
      <c r="AO69" s="126"/>
      <c r="AP69" s="124"/>
      <c r="AZ69" s="150"/>
      <c r="BA69" s="108"/>
      <c r="BB69" s="106"/>
      <c r="BC69" s="106"/>
      <c r="BE69" s="121"/>
      <c r="BF69" s="126"/>
      <c r="BG69" s="126"/>
      <c r="BH69" s="126"/>
      <c r="BI69" s="124"/>
      <c r="BJ69" s="124"/>
      <c r="BK69" s="125"/>
      <c r="BL69" s="121"/>
    </row>
    <row r="70" spans="1:64" ht="20.25" customHeight="1" x14ac:dyDescent="0.2">
      <c r="A70" s="22" t="s">
        <v>833</v>
      </c>
      <c r="B70" s="8" t="s">
        <v>60</v>
      </c>
      <c r="C70" s="4" t="s">
        <v>64</v>
      </c>
      <c r="D70" s="5">
        <f t="shared" si="10"/>
        <v>26869</v>
      </c>
      <c r="E70" s="66">
        <f t="shared" si="16"/>
        <v>34929.700000000004</v>
      </c>
      <c r="F70" s="99" t="s">
        <v>834</v>
      </c>
      <c r="G70" s="99"/>
      <c r="H70" s="132" t="s">
        <v>175</v>
      </c>
      <c r="I70" s="4" t="s">
        <v>146</v>
      </c>
      <c r="J70" s="4" t="s">
        <v>152</v>
      </c>
      <c r="K70" s="4">
        <v>1</v>
      </c>
      <c r="L70" s="133">
        <f>D$170</f>
        <v>2519</v>
      </c>
      <c r="M70" s="186"/>
      <c r="N70" s="132" t="str">
        <f>$A$140</f>
        <v>50БПП.ОСЗ-72</v>
      </c>
      <c r="O70" s="4" t="str">
        <f>$B$140</f>
        <v>Опора стола завершающая 720мм</v>
      </c>
      <c r="P70" s="4" t="str">
        <f>$C$140</f>
        <v>720*60*713</v>
      </c>
      <c r="Q70" s="4">
        <v>1</v>
      </c>
      <c r="R70" s="133">
        <f>D140</f>
        <v>3353</v>
      </c>
      <c r="S70" s="1"/>
      <c r="T70" s="132" t="str">
        <f>$A$160</f>
        <v>50БМ.КТ-160</v>
      </c>
      <c r="U70" s="4" t="str">
        <f>$B$160</f>
        <v>Комплект траверс стола L1600мм</v>
      </c>
      <c r="V70" s="4" t="str">
        <f>$C$160</f>
        <v>1594*100*43</v>
      </c>
      <c r="W70" s="4">
        <v>1</v>
      </c>
      <c r="X70" s="133">
        <f>D$160</f>
        <v>3735</v>
      </c>
      <c r="Y70" s="124"/>
      <c r="Z70" s="132" t="str">
        <f t="shared" si="11"/>
        <v>50БМ.КСК</v>
      </c>
      <c r="AA70" s="4" t="str">
        <f t="shared" si="12"/>
        <v>Комплект соединительного крепления 2-х траверс к тумбам и шкафам</v>
      </c>
      <c r="AB70" s="4"/>
      <c r="AC70" s="4">
        <v>1</v>
      </c>
      <c r="AD70" s="133">
        <f t="shared" si="8"/>
        <v>1054</v>
      </c>
      <c r="AF70" s="132" t="s">
        <v>206</v>
      </c>
      <c r="AG70" s="4" t="s">
        <v>226</v>
      </c>
      <c r="AH70" s="4" t="s">
        <v>34</v>
      </c>
      <c r="AI70" s="4">
        <v>1</v>
      </c>
      <c r="AJ70" s="133">
        <f>D$45</f>
        <v>16208</v>
      </c>
      <c r="AL70" s="121"/>
      <c r="AM70" s="126"/>
      <c r="AN70" s="126"/>
      <c r="AO70" s="126"/>
      <c r="AP70" s="124"/>
      <c r="AZ70" s="150"/>
      <c r="BA70" s="108"/>
      <c r="BB70" s="106"/>
      <c r="BC70" s="106"/>
      <c r="BE70" s="121"/>
      <c r="BF70" s="126"/>
      <c r="BG70" s="126"/>
      <c r="BH70" s="126"/>
      <c r="BI70" s="124"/>
      <c r="BJ70" s="124"/>
      <c r="BK70" s="125"/>
      <c r="BL70" s="121"/>
    </row>
    <row r="71" spans="1:64" ht="20.25" customHeight="1" thickBot="1" x14ac:dyDescent="0.25">
      <c r="A71" s="46" t="s">
        <v>835</v>
      </c>
      <c r="B71" s="29" t="s">
        <v>60</v>
      </c>
      <c r="C71" s="18" t="s">
        <v>65</v>
      </c>
      <c r="D71" s="43">
        <f t="shared" si="10"/>
        <v>27400</v>
      </c>
      <c r="E71" s="67">
        <f t="shared" si="16"/>
        <v>35620</v>
      </c>
      <c r="F71" s="99" t="s">
        <v>836</v>
      </c>
      <c r="G71" s="99"/>
      <c r="H71" s="135" t="s">
        <v>176</v>
      </c>
      <c r="I71" s="18" t="s">
        <v>146</v>
      </c>
      <c r="J71" s="18" t="s">
        <v>153</v>
      </c>
      <c r="K71" s="18">
        <v>1</v>
      </c>
      <c r="L71" s="141">
        <f>D$171</f>
        <v>2741</v>
      </c>
      <c r="M71" s="186"/>
      <c r="N71" s="135" t="str">
        <f>$A$140</f>
        <v>50БПП.ОСЗ-72</v>
      </c>
      <c r="O71" s="18" t="str">
        <f>$B$140</f>
        <v>Опора стола завершающая 720мм</v>
      </c>
      <c r="P71" s="18" t="str">
        <f>$C$140</f>
        <v>720*60*713</v>
      </c>
      <c r="Q71" s="18">
        <v>1</v>
      </c>
      <c r="R71" s="141">
        <f>D140</f>
        <v>3353</v>
      </c>
      <c r="S71" s="1"/>
      <c r="T71" s="135" t="str">
        <f>$A$161</f>
        <v>50БМ.КТ-180</v>
      </c>
      <c r="U71" s="18" t="str">
        <f>$B$161</f>
        <v>Комплект траверс стола L1800мм</v>
      </c>
      <c r="V71" s="18" t="str">
        <f>$C$161</f>
        <v>1794*100*43</v>
      </c>
      <c r="W71" s="18">
        <v>1</v>
      </c>
      <c r="X71" s="141">
        <f>D$161</f>
        <v>4044</v>
      </c>
      <c r="Y71" s="124"/>
      <c r="Z71" s="135" t="str">
        <f t="shared" si="11"/>
        <v>50БМ.КСК</v>
      </c>
      <c r="AA71" s="18" t="str">
        <f t="shared" si="12"/>
        <v>Комплект соединительного крепления 2-х траверс к тумбам и шкафам</v>
      </c>
      <c r="AB71" s="18"/>
      <c r="AC71" s="18">
        <v>1</v>
      </c>
      <c r="AD71" s="141">
        <f t="shared" si="8"/>
        <v>1054</v>
      </c>
      <c r="AF71" s="135" t="s">
        <v>206</v>
      </c>
      <c r="AG71" s="18" t="s">
        <v>226</v>
      </c>
      <c r="AH71" s="18" t="s">
        <v>34</v>
      </c>
      <c r="AI71" s="18">
        <v>1</v>
      </c>
      <c r="AJ71" s="141">
        <f>D$45</f>
        <v>16208</v>
      </c>
      <c r="AL71" s="121"/>
      <c r="AM71" s="126"/>
      <c r="AN71" s="126"/>
      <c r="AO71" s="126"/>
      <c r="AP71" s="124"/>
      <c r="AZ71" s="150"/>
      <c r="BA71" s="108"/>
      <c r="BB71" s="106"/>
      <c r="BC71" s="106"/>
      <c r="BE71" s="121"/>
      <c r="BF71" s="126"/>
      <c r="BG71" s="126"/>
      <c r="BH71" s="126"/>
      <c r="BI71" s="124"/>
      <c r="BJ71" s="124"/>
      <c r="BK71" s="125"/>
      <c r="BL71" s="121"/>
    </row>
    <row r="72" spans="1:64" ht="31.5" x14ac:dyDescent="0.2">
      <c r="A72" s="36" t="s">
        <v>837</v>
      </c>
      <c r="B72" s="28" t="s">
        <v>49</v>
      </c>
      <c r="C72" s="13" t="s">
        <v>66</v>
      </c>
      <c r="D72" s="26">
        <f t="shared" si="10"/>
        <v>49667</v>
      </c>
      <c r="E72" s="65">
        <f t="shared" si="16"/>
        <v>64567.100000000006</v>
      </c>
      <c r="F72" s="99" t="s">
        <v>838</v>
      </c>
      <c r="G72" s="99"/>
      <c r="H72" s="130" t="s">
        <v>172</v>
      </c>
      <c r="I72" s="13" t="s">
        <v>146</v>
      </c>
      <c r="J72" s="13" t="s">
        <v>149</v>
      </c>
      <c r="K72" s="13">
        <v>2</v>
      </c>
      <c r="L72" s="131">
        <f>D$167</f>
        <v>2086</v>
      </c>
      <c r="M72" s="186"/>
      <c r="N72" s="170" t="str">
        <f>$A$143</f>
        <v>50БПП.ОСЗ-147</v>
      </c>
      <c r="O72" s="97" t="str">
        <f>$B$143</f>
        <v>Опора стола завершающая 1475мм</v>
      </c>
      <c r="P72" s="97" t="str">
        <f>$C$143</f>
        <v>1475*60*713</v>
      </c>
      <c r="Q72" s="97">
        <v>1</v>
      </c>
      <c r="R72" s="140">
        <f>D143</f>
        <v>5234</v>
      </c>
      <c r="S72" s="1"/>
      <c r="T72" s="130" t="str">
        <f>$A$157</f>
        <v>50БМ.КТ-100</v>
      </c>
      <c r="U72" s="143" t="str">
        <f>$B$157</f>
        <v>Комплект траверс стола L1000мм</v>
      </c>
      <c r="V72" s="59" t="str">
        <f>$C$157</f>
        <v>994*100*43</v>
      </c>
      <c r="W72" s="59">
        <v>2</v>
      </c>
      <c r="X72" s="131">
        <f>D$157</f>
        <v>3115</v>
      </c>
      <c r="Y72" s="124"/>
      <c r="Z72" s="130" t="str">
        <f t="shared" si="11"/>
        <v>50БМ.КСК</v>
      </c>
      <c r="AA72" s="13" t="str">
        <f t="shared" si="12"/>
        <v>Комплект соединительного крепления 2-х траверс к тумбам и шкафам</v>
      </c>
      <c r="AB72" s="13"/>
      <c r="AC72" s="13">
        <v>2</v>
      </c>
      <c r="AD72" s="131">
        <f t="shared" si="8"/>
        <v>1054</v>
      </c>
      <c r="AF72" s="139" t="s">
        <v>207</v>
      </c>
      <c r="AG72" s="97" t="s">
        <v>226</v>
      </c>
      <c r="AH72" s="97" t="s">
        <v>35</v>
      </c>
      <c r="AI72" s="97">
        <v>1</v>
      </c>
      <c r="AJ72" s="140">
        <f>D$46</f>
        <v>31923</v>
      </c>
      <c r="AL72" s="121"/>
      <c r="AM72" s="126"/>
      <c r="AN72" s="126"/>
      <c r="AO72" s="126"/>
      <c r="AP72" s="124"/>
      <c r="AZ72" s="150"/>
      <c r="BA72" s="108"/>
      <c r="BB72" s="106"/>
      <c r="BC72" s="106"/>
      <c r="BE72" s="121"/>
      <c r="BF72" s="126"/>
      <c r="BG72" s="126"/>
      <c r="BH72" s="126"/>
      <c r="BI72" s="124"/>
      <c r="BJ72" s="124"/>
      <c r="BK72" s="125"/>
      <c r="BL72" s="121"/>
    </row>
    <row r="73" spans="1:64" ht="31.5" x14ac:dyDescent="0.2">
      <c r="A73" s="22" t="s">
        <v>839</v>
      </c>
      <c r="B73" s="8" t="s">
        <v>49</v>
      </c>
      <c r="C73" s="4" t="s">
        <v>67</v>
      </c>
      <c r="D73" s="5">
        <f t="shared" si="10"/>
        <v>50719</v>
      </c>
      <c r="E73" s="66">
        <f t="shared" si="16"/>
        <v>65934.7</v>
      </c>
      <c r="F73" s="99" t="s">
        <v>840</v>
      </c>
      <c r="G73" s="99"/>
      <c r="H73" s="132" t="s">
        <v>173</v>
      </c>
      <c r="I73" s="4" t="s">
        <v>146</v>
      </c>
      <c r="J73" s="4" t="s">
        <v>150</v>
      </c>
      <c r="K73" s="4">
        <v>2</v>
      </c>
      <c r="L73" s="133">
        <f>D$168</f>
        <v>2302</v>
      </c>
      <c r="M73" s="186"/>
      <c r="N73" s="132" t="str">
        <f>$A$143</f>
        <v>50БПП.ОСЗ-147</v>
      </c>
      <c r="O73" s="4" t="str">
        <f>$B$143</f>
        <v>Опора стола завершающая 1475мм</v>
      </c>
      <c r="P73" s="4" t="str">
        <f>$C$143</f>
        <v>1475*60*713</v>
      </c>
      <c r="Q73" s="4">
        <v>1</v>
      </c>
      <c r="R73" s="133">
        <f>D143</f>
        <v>5234</v>
      </c>
      <c r="S73" s="1"/>
      <c r="T73" s="132" t="str">
        <f>$A$158</f>
        <v>50БМ.КТ-120</v>
      </c>
      <c r="U73" s="54" t="str">
        <f>$B$158</f>
        <v>Комплект траверс стола L1200мм</v>
      </c>
      <c r="V73" s="54" t="str">
        <f>$C$158</f>
        <v>1194*100*43</v>
      </c>
      <c r="W73" s="54">
        <v>2</v>
      </c>
      <c r="X73" s="133">
        <f>D$158</f>
        <v>3425</v>
      </c>
      <c r="Y73" s="124"/>
      <c r="Z73" s="132" t="str">
        <f t="shared" si="11"/>
        <v>50БМ.КСК</v>
      </c>
      <c r="AA73" s="4" t="str">
        <f t="shared" si="12"/>
        <v>Комплект соединительного крепления 2-х траверс к тумбам и шкафам</v>
      </c>
      <c r="AB73" s="4"/>
      <c r="AC73" s="4">
        <v>2</v>
      </c>
      <c r="AD73" s="133">
        <f t="shared" si="8"/>
        <v>1054</v>
      </c>
      <c r="AF73" s="132" t="s">
        <v>207</v>
      </c>
      <c r="AG73" s="4" t="s">
        <v>226</v>
      </c>
      <c r="AH73" s="4" t="s">
        <v>35</v>
      </c>
      <c r="AI73" s="4">
        <v>1</v>
      </c>
      <c r="AJ73" s="133">
        <f>D$46</f>
        <v>31923</v>
      </c>
      <c r="AL73" s="121"/>
      <c r="AM73" s="126"/>
      <c r="AN73" s="126"/>
      <c r="AO73" s="126"/>
      <c r="AP73" s="124"/>
      <c r="AZ73" s="150"/>
      <c r="BA73" s="108"/>
      <c r="BB73" s="106"/>
      <c r="BC73" s="106"/>
      <c r="BE73" s="121"/>
      <c r="BF73" s="126"/>
      <c r="BG73" s="126"/>
      <c r="BH73" s="126"/>
      <c r="BI73" s="124"/>
      <c r="BJ73" s="124"/>
      <c r="BK73" s="125"/>
      <c r="BL73" s="121"/>
    </row>
    <row r="74" spans="1:64" ht="31.5" x14ac:dyDescent="0.2">
      <c r="A74" s="22" t="s">
        <v>841</v>
      </c>
      <c r="B74" s="8" t="s">
        <v>49</v>
      </c>
      <c r="C74" s="4" t="s">
        <v>68</v>
      </c>
      <c r="D74" s="5">
        <f t="shared" si="10"/>
        <v>51555</v>
      </c>
      <c r="E74" s="66">
        <f t="shared" si="16"/>
        <v>67021.5</v>
      </c>
      <c r="F74" s="99" t="s">
        <v>842</v>
      </c>
      <c r="G74" s="99"/>
      <c r="H74" s="132" t="s">
        <v>174</v>
      </c>
      <c r="I74" s="4" t="s">
        <v>146</v>
      </c>
      <c r="J74" s="4" t="s">
        <v>151</v>
      </c>
      <c r="K74" s="4">
        <v>2</v>
      </c>
      <c r="L74" s="133">
        <f>D$169</f>
        <v>2410</v>
      </c>
      <c r="M74" s="186"/>
      <c r="N74" s="132" t="str">
        <f>$A$143</f>
        <v>50БПП.ОСЗ-147</v>
      </c>
      <c r="O74" s="4" t="str">
        <f>$B$143</f>
        <v>Опора стола завершающая 1475мм</v>
      </c>
      <c r="P74" s="4" t="str">
        <f>$C$143</f>
        <v>1475*60*713</v>
      </c>
      <c r="Q74" s="4">
        <v>1</v>
      </c>
      <c r="R74" s="133">
        <f>D143</f>
        <v>5234</v>
      </c>
      <c r="S74" s="1"/>
      <c r="T74" s="132" t="str">
        <f>$A$159</f>
        <v>50БМ.КТ-140</v>
      </c>
      <c r="U74" s="54" t="str">
        <f>$B$159</f>
        <v>Комплект траверс стола L1400мм</v>
      </c>
      <c r="V74" s="54" t="str">
        <f>$C$159</f>
        <v>1394*100*43</v>
      </c>
      <c r="W74" s="54">
        <v>2</v>
      </c>
      <c r="X74" s="133">
        <f>D$159</f>
        <v>3735</v>
      </c>
      <c r="Y74" s="124"/>
      <c r="Z74" s="132" t="str">
        <f t="shared" si="11"/>
        <v>50БМ.КСК</v>
      </c>
      <c r="AA74" s="4" t="str">
        <f t="shared" si="12"/>
        <v>Комплект соединительного крепления 2-х траверс к тумбам и шкафам</v>
      </c>
      <c r="AB74" s="4"/>
      <c r="AC74" s="4">
        <v>2</v>
      </c>
      <c r="AD74" s="133">
        <f t="shared" si="8"/>
        <v>1054</v>
      </c>
      <c r="AF74" s="132" t="s">
        <v>207</v>
      </c>
      <c r="AG74" s="4" t="s">
        <v>226</v>
      </c>
      <c r="AH74" s="4" t="s">
        <v>35</v>
      </c>
      <c r="AI74" s="4">
        <v>1</v>
      </c>
      <c r="AJ74" s="133">
        <f>D$46</f>
        <v>31923</v>
      </c>
      <c r="AL74" s="121"/>
      <c r="AM74" s="126"/>
      <c r="AN74" s="126"/>
      <c r="AO74" s="126"/>
      <c r="AP74" s="124"/>
      <c r="AZ74" s="150"/>
      <c r="BA74" s="108"/>
      <c r="BB74" s="106"/>
      <c r="BC74" s="106"/>
      <c r="BE74" s="121"/>
      <c r="BF74" s="126"/>
      <c r="BG74" s="126"/>
      <c r="BH74" s="126"/>
      <c r="BI74" s="124"/>
      <c r="BJ74" s="124"/>
      <c r="BK74" s="125"/>
      <c r="BL74" s="121"/>
    </row>
    <row r="75" spans="1:64" ht="31.5" x14ac:dyDescent="0.2">
      <c r="A75" s="22" t="s">
        <v>843</v>
      </c>
      <c r="B75" s="8" t="s">
        <v>49</v>
      </c>
      <c r="C75" s="4" t="s">
        <v>69</v>
      </c>
      <c r="D75" s="5">
        <f t="shared" si="10"/>
        <v>51773</v>
      </c>
      <c r="E75" s="66">
        <f t="shared" si="16"/>
        <v>67304.900000000009</v>
      </c>
      <c r="F75" s="99" t="s">
        <v>844</v>
      </c>
      <c r="G75" s="99"/>
      <c r="H75" s="132" t="s">
        <v>175</v>
      </c>
      <c r="I75" s="4" t="s">
        <v>146</v>
      </c>
      <c r="J75" s="4" t="s">
        <v>152</v>
      </c>
      <c r="K75" s="4">
        <v>2</v>
      </c>
      <c r="L75" s="133">
        <f>D$170</f>
        <v>2519</v>
      </c>
      <c r="M75" s="186"/>
      <c r="N75" s="132" t="str">
        <f>$A$143</f>
        <v>50БПП.ОСЗ-147</v>
      </c>
      <c r="O75" s="4" t="str">
        <f>$B$143</f>
        <v>Опора стола завершающая 1475мм</v>
      </c>
      <c r="P75" s="4" t="str">
        <f>$C$143</f>
        <v>1475*60*713</v>
      </c>
      <c r="Q75" s="4">
        <v>1</v>
      </c>
      <c r="R75" s="133">
        <f>D143</f>
        <v>5234</v>
      </c>
      <c r="S75" s="1"/>
      <c r="T75" s="132" t="str">
        <f>$A$160</f>
        <v>50БМ.КТ-160</v>
      </c>
      <c r="U75" s="4" t="str">
        <f>$B$160</f>
        <v>Комплект траверс стола L1600мм</v>
      </c>
      <c r="V75" s="4" t="str">
        <f>$C$160</f>
        <v>1594*100*43</v>
      </c>
      <c r="W75" s="4">
        <v>2</v>
      </c>
      <c r="X75" s="133">
        <f>D$160</f>
        <v>3735</v>
      </c>
      <c r="Y75" s="124"/>
      <c r="Z75" s="132" t="str">
        <f t="shared" si="11"/>
        <v>50БМ.КСК</v>
      </c>
      <c r="AA75" s="4" t="str">
        <f t="shared" si="12"/>
        <v>Комплект соединительного крепления 2-х траверс к тумбам и шкафам</v>
      </c>
      <c r="AB75" s="4"/>
      <c r="AC75" s="4">
        <v>2</v>
      </c>
      <c r="AD75" s="133">
        <f t="shared" si="8"/>
        <v>1054</v>
      </c>
      <c r="AF75" s="132" t="s">
        <v>207</v>
      </c>
      <c r="AG75" s="4" t="s">
        <v>226</v>
      </c>
      <c r="AH75" s="4" t="s">
        <v>35</v>
      </c>
      <c r="AI75" s="4">
        <v>1</v>
      </c>
      <c r="AJ75" s="133">
        <f>D$46</f>
        <v>31923</v>
      </c>
      <c r="AL75" s="121"/>
      <c r="AM75" s="126"/>
      <c r="AN75" s="126"/>
      <c r="AO75" s="126"/>
      <c r="AP75" s="124"/>
      <c r="AZ75" s="150"/>
      <c r="BA75" s="108"/>
      <c r="BB75" s="106"/>
      <c r="BC75" s="106"/>
      <c r="BE75" s="121"/>
      <c r="BF75" s="126"/>
      <c r="BG75" s="126"/>
      <c r="BH75" s="126"/>
      <c r="BI75" s="124"/>
      <c r="BJ75" s="124"/>
      <c r="BK75" s="125"/>
      <c r="BL75" s="121"/>
    </row>
    <row r="76" spans="1:64" ht="32.25" thickBot="1" x14ac:dyDescent="0.25">
      <c r="A76" s="46" t="s">
        <v>845</v>
      </c>
      <c r="B76" s="29" t="s">
        <v>49</v>
      </c>
      <c r="C76" s="18" t="s">
        <v>70</v>
      </c>
      <c r="D76" s="43">
        <f t="shared" si="10"/>
        <v>52835</v>
      </c>
      <c r="E76" s="67">
        <f t="shared" si="16"/>
        <v>68685.5</v>
      </c>
      <c r="F76" s="99" t="s">
        <v>846</v>
      </c>
      <c r="G76" s="99"/>
      <c r="H76" s="137" t="s">
        <v>176</v>
      </c>
      <c r="I76" s="30" t="s">
        <v>146</v>
      </c>
      <c r="J76" s="30" t="s">
        <v>153</v>
      </c>
      <c r="K76" s="30">
        <v>2</v>
      </c>
      <c r="L76" s="138">
        <f>D$171</f>
        <v>2741</v>
      </c>
      <c r="M76" s="186"/>
      <c r="N76" s="137" t="str">
        <f>$A$143</f>
        <v>50БПП.ОСЗ-147</v>
      </c>
      <c r="O76" s="30" t="str">
        <f>$B$143</f>
        <v>Опора стола завершающая 1475мм</v>
      </c>
      <c r="P76" s="30" t="str">
        <f>$C$143</f>
        <v>1475*60*713</v>
      </c>
      <c r="Q76" s="30">
        <v>1</v>
      </c>
      <c r="R76" s="138">
        <f>D143</f>
        <v>5234</v>
      </c>
      <c r="S76" s="1"/>
      <c r="T76" s="137" t="str">
        <f>$A$161</f>
        <v>50БМ.КТ-180</v>
      </c>
      <c r="U76" s="30" t="str">
        <f>$B$161</f>
        <v>Комплект траверс стола L1800мм</v>
      </c>
      <c r="V76" s="30" t="str">
        <f>$C$161</f>
        <v>1794*100*43</v>
      </c>
      <c r="W76" s="30">
        <v>2</v>
      </c>
      <c r="X76" s="138">
        <f>D$161</f>
        <v>4044</v>
      </c>
      <c r="Y76" s="124"/>
      <c r="Z76" s="137" t="str">
        <f t="shared" si="11"/>
        <v>50БМ.КСК</v>
      </c>
      <c r="AA76" s="30" t="str">
        <f t="shared" si="12"/>
        <v>Комплект соединительного крепления 2-х траверс к тумбам и шкафам</v>
      </c>
      <c r="AB76" s="30"/>
      <c r="AC76" s="30">
        <v>2</v>
      </c>
      <c r="AD76" s="138">
        <f t="shared" si="8"/>
        <v>1054</v>
      </c>
      <c r="AF76" s="137" t="s">
        <v>207</v>
      </c>
      <c r="AG76" s="30" t="s">
        <v>226</v>
      </c>
      <c r="AH76" s="30" t="s">
        <v>35</v>
      </c>
      <c r="AI76" s="30">
        <v>1</v>
      </c>
      <c r="AJ76" s="138">
        <f>D$46</f>
        <v>31923</v>
      </c>
      <c r="AL76" s="121"/>
      <c r="AM76" s="126"/>
      <c r="AN76" s="126"/>
      <c r="AO76" s="126"/>
      <c r="AP76" s="124"/>
      <c r="AZ76" s="150"/>
      <c r="BA76" s="108"/>
      <c r="BB76" s="106"/>
      <c r="BC76" s="106"/>
      <c r="BE76" s="121"/>
      <c r="BF76" s="126"/>
      <c r="BG76" s="126"/>
      <c r="BH76" s="126"/>
      <c r="BI76" s="124"/>
      <c r="BJ76" s="124"/>
      <c r="BK76" s="125"/>
      <c r="BL76" s="121"/>
    </row>
    <row r="77" spans="1:64" x14ac:dyDescent="0.2">
      <c r="A77" s="10" t="s">
        <v>500</v>
      </c>
      <c r="B77" s="37" t="s">
        <v>118</v>
      </c>
      <c r="C77" s="38" t="s">
        <v>119</v>
      </c>
      <c r="D77" s="26">
        <f t="shared" si="10"/>
        <v>21053</v>
      </c>
      <c r="E77" s="65">
        <f t="shared" si="16"/>
        <v>27368.9</v>
      </c>
      <c r="F77" s="99" t="s">
        <v>749</v>
      </c>
      <c r="G77" s="99"/>
      <c r="H77" s="130" t="s">
        <v>172</v>
      </c>
      <c r="I77" s="13" t="s">
        <v>146</v>
      </c>
      <c r="J77" s="13" t="s">
        <v>149</v>
      </c>
      <c r="K77" s="13">
        <v>2</v>
      </c>
      <c r="L77" s="131">
        <f>D$167</f>
        <v>2086</v>
      </c>
      <c r="M77" s="186"/>
      <c r="N77" s="169" t="str">
        <f>$A$146</f>
        <v>50БПП.ОСЗ-72К</v>
      </c>
      <c r="O77" s="179" t="str">
        <f>$B$146</f>
        <v>Комплект опор стола П-образных завершающих 720мм</v>
      </c>
      <c r="P77" s="177" t="str">
        <f>$C$146</f>
        <v>720*60*713</v>
      </c>
      <c r="Q77" s="177">
        <v>1</v>
      </c>
      <c r="R77" s="178">
        <f>$D$146</f>
        <v>6704</v>
      </c>
      <c r="S77" s="1"/>
      <c r="T77" s="130" t="s">
        <v>292</v>
      </c>
      <c r="U77" s="13" t="s">
        <v>75</v>
      </c>
      <c r="V77" s="13" t="s">
        <v>72</v>
      </c>
      <c r="W77" s="13">
        <v>1</v>
      </c>
      <c r="X77" s="131">
        <f>D151</f>
        <v>3947</v>
      </c>
      <c r="Y77" s="124"/>
      <c r="Z77" s="130" t="str">
        <f>$A$157</f>
        <v>50БМ.КТ-100</v>
      </c>
      <c r="AA77" s="13" t="str">
        <f>$B$157</f>
        <v>Комплект траверс стола L1000мм</v>
      </c>
      <c r="AB77" s="13" t="str">
        <f>$C$157</f>
        <v>994*100*43</v>
      </c>
      <c r="AC77" s="13">
        <v>2</v>
      </c>
      <c r="AD77" s="144">
        <f>D$157</f>
        <v>3115</v>
      </c>
      <c r="AF77" s="121"/>
      <c r="AG77" s="126"/>
      <c r="AH77" s="126"/>
      <c r="AI77" s="126"/>
      <c r="AJ77" s="124"/>
      <c r="AL77" s="121"/>
      <c r="AM77" s="126"/>
      <c r="AN77" s="126"/>
      <c r="AO77" s="126"/>
      <c r="AP77" s="124"/>
      <c r="AZ77" s="150"/>
      <c r="BA77" s="108"/>
      <c r="BB77" s="106"/>
      <c r="BC77" s="106"/>
      <c r="BE77" s="121"/>
      <c r="BF77" s="126"/>
      <c r="BG77" s="126"/>
      <c r="BH77" s="126"/>
      <c r="BI77" s="124"/>
      <c r="BJ77" s="124"/>
      <c r="BK77" s="125"/>
      <c r="BL77" s="121"/>
    </row>
    <row r="78" spans="1:64" x14ac:dyDescent="0.2">
      <c r="A78" s="14" t="s">
        <v>501</v>
      </c>
      <c r="B78" s="39" t="s">
        <v>118</v>
      </c>
      <c r="C78" s="40" t="s">
        <v>120</v>
      </c>
      <c r="D78" s="5">
        <f t="shared" si="10"/>
        <v>22105</v>
      </c>
      <c r="E78" s="66">
        <f t="shared" si="16"/>
        <v>28736.5</v>
      </c>
      <c r="F78" s="99" t="s">
        <v>750</v>
      </c>
      <c r="G78" s="99"/>
      <c r="H78" s="132" t="s">
        <v>173</v>
      </c>
      <c r="I78" s="4" t="s">
        <v>146</v>
      </c>
      <c r="J78" s="4" t="s">
        <v>150</v>
      </c>
      <c r="K78" s="4">
        <v>2</v>
      </c>
      <c r="L78" s="133">
        <f>D$168</f>
        <v>2302</v>
      </c>
      <c r="M78" s="186"/>
      <c r="N78" s="132" t="str">
        <f t="shared" ref="N78:N86" si="17">$A$146</f>
        <v>50БПП.ОСЗ-72К</v>
      </c>
      <c r="O78" s="54" t="str">
        <f t="shared" ref="O78:O86" si="18">$B$146</f>
        <v>Комплект опор стола П-образных завершающих 720мм</v>
      </c>
      <c r="P78" s="54" t="str">
        <f t="shared" ref="P78:P86" si="19">$C$146</f>
        <v>720*60*713</v>
      </c>
      <c r="Q78" s="54">
        <v>1</v>
      </c>
      <c r="R78" s="133">
        <f t="shared" ref="R78:R86" si="20">$D$146</f>
        <v>6704</v>
      </c>
      <c r="S78" s="1"/>
      <c r="T78" s="132" t="s">
        <v>292</v>
      </c>
      <c r="U78" s="4" t="s">
        <v>75</v>
      </c>
      <c r="V78" s="4" t="s">
        <v>72</v>
      </c>
      <c r="W78" s="4">
        <v>1</v>
      </c>
      <c r="X78" s="133">
        <f>D151</f>
        <v>3947</v>
      </c>
      <c r="Y78" s="124"/>
      <c r="Z78" s="132" t="str">
        <f>$A$158</f>
        <v>50БМ.КТ-120</v>
      </c>
      <c r="AA78" s="4" t="str">
        <f>$B$158</f>
        <v>Комплект траверс стола L1200мм</v>
      </c>
      <c r="AB78" s="4" t="str">
        <f>$C$158</f>
        <v>1194*100*43</v>
      </c>
      <c r="AC78" s="4">
        <v>2</v>
      </c>
      <c r="AD78" s="134">
        <f>D$158</f>
        <v>3425</v>
      </c>
      <c r="AF78" s="121"/>
      <c r="AG78" s="126"/>
      <c r="AH78" s="126"/>
      <c r="AI78" s="126"/>
      <c r="AJ78" s="124"/>
      <c r="AL78" s="121"/>
      <c r="AM78" s="126"/>
      <c r="AN78" s="126"/>
      <c r="AO78" s="126"/>
      <c r="AP78" s="124"/>
      <c r="AZ78" s="150"/>
      <c r="BA78" s="108"/>
      <c r="BB78" s="106"/>
      <c r="BC78" s="106"/>
      <c r="BE78" s="121"/>
      <c r="BF78" s="126"/>
      <c r="BG78" s="126"/>
      <c r="BH78" s="126"/>
      <c r="BI78" s="124"/>
      <c r="BJ78" s="124"/>
      <c r="BK78" s="125"/>
      <c r="BL78" s="121"/>
    </row>
    <row r="79" spans="1:64" x14ac:dyDescent="0.2">
      <c r="A79" s="14" t="s">
        <v>502</v>
      </c>
      <c r="B79" s="39" t="s">
        <v>118</v>
      </c>
      <c r="C79" s="40" t="s">
        <v>121</v>
      </c>
      <c r="D79" s="5">
        <f t="shared" si="10"/>
        <v>22941</v>
      </c>
      <c r="E79" s="66">
        <f t="shared" si="16"/>
        <v>29823.3</v>
      </c>
      <c r="F79" s="99" t="s">
        <v>722</v>
      </c>
      <c r="G79" s="99"/>
      <c r="H79" s="132" t="s">
        <v>174</v>
      </c>
      <c r="I79" s="4" t="s">
        <v>146</v>
      </c>
      <c r="J79" s="4" t="s">
        <v>151</v>
      </c>
      <c r="K79" s="4">
        <v>2</v>
      </c>
      <c r="L79" s="133">
        <f>D$169</f>
        <v>2410</v>
      </c>
      <c r="M79" s="186"/>
      <c r="N79" s="132" t="str">
        <f t="shared" si="17"/>
        <v>50БПП.ОСЗ-72К</v>
      </c>
      <c r="O79" s="54" t="str">
        <f t="shared" si="18"/>
        <v>Комплект опор стола П-образных завершающих 720мм</v>
      </c>
      <c r="P79" s="54" t="str">
        <f t="shared" si="19"/>
        <v>720*60*713</v>
      </c>
      <c r="Q79" s="54">
        <v>1</v>
      </c>
      <c r="R79" s="133">
        <f t="shared" si="20"/>
        <v>6704</v>
      </c>
      <c r="S79" s="1"/>
      <c r="T79" s="132" t="s">
        <v>292</v>
      </c>
      <c r="U79" s="4" t="s">
        <v>75</v>
      </c>
      <c r="V79" s="4" t="s">
        <v>72</v>
      </c>
      <c r="W79" s="4">
        <v>1</v>
      </c>
      <c r="X79" s="133">
        <f>D151</f>
        <v>3947</v>
      </c>
      <c r="Y79" s="124"/>
      <c r="Z79" s="132" t="str">
        <f>$A$159</f>
        <v>50БМ.КТ-140</v>
      </c>
      <c r="AA79" s="4" t="str">
        <f>$B$159</f>
        <v>Комплект траверс стола L1400мм</v>
      </c>
      <c r="AB79" s="4" t="str">
        <f>$C$159</f>
        <v>1394*100*43</v>
      </c>
      <c r="AC79" s="4">
        <v>2</v>
      </c>
      <c r="AD79" s="134">
        <f>D$159</f>
        <v>3735</v>
      </c>
      <c r="AF79" s="121"/>
      <c r="AG79" s="126"/>
      <c r="AH79" s="126"/>
      <c r="AI79" s="126"/>
      <c r="AJ79" s="124"/>
      <c r="AL79" s="121"/>
      <c r="AM79" s="126"/>
      <c r="AN79" s="126"/>
      <c r="AO79" s="126"/>
      <c r="AP79" s="124"/>
      <c r="AZ79" s="150"/>
      <c r="BA79" s="108"/>
      <c r="BB79" s="106"/>
      <c r="BC79" s="106"/>
      <c r="BE79" s="121"/>
      <c r="BF79" s="126"/>
      <c r="BG79" s="126"/>
      <c r="BH79" s="126"/>
      <c r="BI79" s="124"/>
      <c r="BJ79" s="124"/>
      <c r="BK79" s="125"/>
      <c r="BL79" s="121"/>
    </row>
    <row r="80" spans="1:64" x14ac:dyDescent="0.2">
      <c r="A80" s="14" t="s">
        <v>503</v>
      </c>
      <c r="B80" s="39" t="s">
        <v>118</v>
      </c>
      <c r="C80" s="40" t="s">
        <v>122</v>
      </c>
      <c r="D80" s="5">
        <f t="shared" si="10"/>
        <v>23159</v>
      </c>
      <c r="E80" s="66">
        <f t="shared" si="16"/>
        <v>30106.7</v>
      </c>
      <c r="F80" s="99" t="s">
        <v>751</v>
      </c>
      <c r="G80" s="99"/>
      <c r="H80" s="132" t="s">
        <v>175</v>
      </c>
      <c r="I80" s="4" t="s">
        <v>146</v>
      </c>
      <c r="J80" s="4" t="s">
        <v>152</v>
      </c>
      <c r="K80" s="4">
        <v>2</v>
      </c>
      <c r="L80" s="133">
        <f>D$170</f>
        <v>2519</v>
      </c>
      <c r="M80" s="186"/>
      <c r="N80" s="132" t="str">
        <f t="shared" si="17"/>
        <v>50БПП.ОСЗ-72К</v>
      </c>
      <c r="O80" s="4" t="str">
        <f t="shared" si="18"/>
        <v>Комплект опор стола П-образных завершающих 720мм</v>
      </c>
      <c r="P80" s="4" t="str">
        <f t="shared" si="19"/>
        <v>720*60*713</v>
      </c>
      <c r="Q80" s="4">
        <v>1</v>
      </c>
      <c r="R80" s="133">
        <f t="shared" si="20"/>
        <v>6704</v>
      </c>
      <c r="S80" s="1"/>
      <c r="T80" s="132" t="s">
        <v>292</v>
      </c>
      <c r="U80" s="4" t="s">
        <v>75</v>
      </c>
      <c r="V80" s="4" t="s">
        <v>72</v>
      </c>
      <c r="W80" s="4">
        <v>1</v>
      </c>
      <c r="X80" s="133">
        <f>D151</f>
        <v>3947</v>
      </c>
      <c r="Y80" s="124"/>
      <c r="Z80" s="132" t="str">
        <f>$A$160</f>
        <v>50БМ.КТ-160</v>
      </c>
      <c r="AA80" s="4" t="str">
        <f>$B$160</f>
        <v>Комплект траверс стола L1600мм</v>
      </c>
      <c r="AB80" s="4" t="str">
        <f>$C$160</f>
        <v>1594*100*43</v>
      </c>
      <c r="AC80" s="4">
        <v>2</v>
      </c>
      <c r="AD80" s="134">
        <f>D$160</f>
        <v>3735</v>
      </c>
      <c r="AF80" s="121"/>
      <c r="AG80" s="126"/>
      <c r="AH80" s="126"/>
      <c r="AI80" s="126"/>
      <c r="AJ80" s="124"/>
      <c r="AL80" s="121"/>
      <c r="AM80" s="126"/>
      <c r="AN80" s="126"/>
      <c r="AO80" s="126"/>
      <c r="AP80" s="124"/>
      <c r="AZ80" s="150"/>
      <c r="BA80" s="108"/>
      <c r="BB80" s="106"/>
      <c r="BC80" s="106"/>
      <c r="BE80" s="121"/>
      <c r="BF80" s="126"/>
      <c r="BG80" s="126"/>
      <c r="BH80" s="126"/>
      <c r="BI80" s="124"/>
      <c r="BJ80" s="124"/>
      <c r="BK80" s="125"/>
      <c r="BL80" s="121"/>
    </row>
    <row r="81" spans="1:64" ht="16.5" thickBot="1" x14ac:dyDescent="0.25">
      <c r="A81" s="15" t="s">
        <v>504</v>
      </c>
      <c r="B81" s="41" t="s">
        <v>118</v>
      </c>
      <c r="C81" s="42" t="s">
        <v>123</v>
      </c>
      <c r="D81" s="43">
        <f t="shared" si="10"/>
        <v>24221</v>
      </c>
      <c r="E81" s="67">
        <f t="shared" si="16"/>
        <v>31487.3</v>
      </c>
      <c r="F81" s="99" t="s">
        <v>752</v>
      </c>
      <c r="G81" s="99"/>
      <c r="H81" s="137" t="s">
        <v>176</v>
      </c>
      <c r="I81" s="30" t="s">
        <v>146</v>
      </c>
      <c r="J81" s="30" t="s">
        <v>153</v>
      </c>
      <c r="K81" s="30">
        <v>2</v>
      </c>
      <c r="L81" s="138">
        <f>D$171</f>
        <v>2741</v>
      </c>
      <c r="M81" s="186"/>
      <c r="N81" s="135" t="str">
        <f t="shared" si="17"/>
        <v>50БПП.ОСЗ-72К</v>
      </c>
      <c r="O81" s="18" t="str">
        <f t="shared" si="18"/>
        <v>Комплект опор стола П-образных завершающих 720мм</v>
      </c>
      <c r="P81" s="18" t="str">
        <f t="shared" si="19"/>
        <v>720*60*713</v>
      </c>
      <c r="Q81" s="18">
        <v>1</v>
      </c>
      <c r="R81" s="141">
        <f t="shared" si="20"/>
        <v>6704</v>
      </c>
      <c r="S81" s="1"/>
      <c r="T81" s="135" t="s">
        <v>292</v>
      </c>
      <c r="U81" s="18" t="s">
        <v>75</v>
      </c>
      <c r="V81" s="18" t="s">
        <v>72</v>
      </c>
      <c r="W81" s="18">
        <v>1</v>
      </c>
      <c r="X81" s="141">
        <f>D151</f>
        <v>3947</v>
      </c>
      <c r="Y81" s="124"/>
      <c r="Z81" s="135" t="str">
        <f>$A$161</f>
        <v>50БМ.КТ-180</v>
      </c>
      <c r="AA81" s="18" t="str">
        <f>$B$161</f>
        <v>Комплект траверс стола L1800мм</v>
      </c>
      <c r="AB81" s="18" t="str">
        <f>$C$161</f>
        <v>1794*100*43</v>
      </c>
      <c r="AC81" s="18">
        <v>2</v>
      </c>
      <c r="AD81" s="136">
        <f>D$161</f>
        <v>4044</v>
      </c>
      <c r="AF81" s="121"/>
      <c r="AG81" s="126"/>
      <c r="AH81" s="126"/>
      <c r="AI81" s="126"/>
      <c r="AJ81" s="124"/>
      <c r="AL81" s="121"/>
      <c r="AM81" s="126"/>
      <c r="AN81" s="126"/>
      <c r="AO81" s="126"/>
      <c r="AP81" s="124"/>
      <c r="AZ81" s="150"/>
      <c r="BA81" s="108"/>
      <c r="BB81" s="106"/>
      <c r="BC81" s="106"/>
      <c r="BE81" s="121"/>
      <c r="BF81" s="126"/>
      <c r="BG81" s="126"/>
      <c r="BH81" s="126"/>
      <c r="BI81" s="124"/>
      <c r="BJ81" s="124"/>
      <c r="BK81" s="125"/>
      <c r="BL81" s="121"/>
    </row>
    <row r="82" spans="1:64" x14ac:dyDescent="0.2">
      <c r="A82" s="10" t="s">
        <v>505</v>
      </c>
      <c r="B82" s="37" t="s">
        <v>124</v>
      </c>
      <c r="C82" s="38" t="s">
        <v>127</v>
      </c>
      <c r="D82" s="26">
        <f t="shared" si="10"/>
        <v>30201</v>
      </c>
      <c r="E82" s="65">
        <f t="shared" si="16"/>
        <v>39261.300000000003</v>
      </c>
      <c r="F82" s="99" t="s">
        <v>754</v>
      </c>
      <c r="G82" s="99"/>
      <c r="H82" s="130" t="s">
        <v>172</v>
      </c>
      <c r="I82" s="13" t="s">
        <v>146</v>
      </c>
      <c r="J82" s="13" t="s">
        <v>149</v>
      </c>
      <c r="K82" s="13">
        <v>3</v>
      </c>
      <c r="L82" s="131">
        <f>D$167</f>
        <v>2086</v>
      </c>
      <c r="M82" s="186"/>
      <c r="N82" s="139" t="str">
        <f t="shared" si="17"/>
        <v>50БПП.ОСЗ-72К</v>
      </c>
      <c r="O82" s="96" t="str">
        <f t="shared" si="18"/>
        <v>Комплект опор стола П-образных завершающих 720мм</v>
      </c>
      <c r="P82" s="96" t="str">
        <f t="shared" si="19"/>
        <v>720*60*713</v>
      </c>
      <c r="Q82" s="96">
        <v>1</v>
      </c>
      <c r="R82" s="140">
        <f t="shared" si="20"/>
        <v>6704</v>
      </c>
      <c r="S82" s="1"/>
      <c r="T82" s="130" t="s">
        <v>292</v>
      </c>
      <c r="U82" s="13" t="s">
        <v>75</v>
      </c>
      <c r="V82" s="13" t="s">
        <v>72</v>
      </c>
      <c r="W82" s="13">
        <v>2</v>
      </c>
      <c r="X82" s="131">
        <f>D151</f>
        <v>3947</v>
      </c>
      <c r="Y82" s="124"/>
      <c r="Z82" s="130" t="str">
        <f>$A$157</f>
        <v>50БМ.КТ-100</v>
      </c>
      <c r="AA82" s="13" t="str">
        <f>$B$157</f>
        <v>Комплект траверс стола L1000мм</v>
      </c>
      <c r="AB82" s="13" t="str">
        <f>$C$157</f>
        <v>994*100*43</v>
      </c>
      <c r="AC82" s="13">
        <v>3</v>
      </c>
      <c r="AD82" s="144">
        <f>D$157</f>
        <v>3115</v>
      </c>
      <c r="AF82" s="121"/>
      <c r="AG82" s="126"/>
      <c r="AH82" s="126"/>
      <c r="AI82" s="126"/>
      <c r="AJ82" s="124"/>
      <c r="AL82" s="121"/>
      <c r="AM82" s="126"/>
      <c r="AN82" s="126"/>
      <c r="AO82" s="126"/>
      <c r="AP82" s="124"/>
      <c r="AZ82" s="150"/>
      <c r="BA82" s="108"/>
      <c r="BB82" s="106"/>
      <c r="BC82" s="106"/>
      <c r="BE82" s="121"/>
      <c r="BF82" s="126"/>
      <c r="BG82" s="126"/>
      <c r="BH82" s="126"/>
      <c r="BI82" s="124"/>
      <c r="BJ82" s="124"/>
      <c r="BK82" s="125"/>
      <c r="BL82" s="121"/>
    </row>
    <row r="83" spans="1:64" x14ac:dyDescent="0.2">
      <c r="A83" s="14" t="s">
        <v>506</v>
      </c>
      <c r="B83" s="39" t="s">
        <v>124</v>
      </c>
      <c r="C83" s="40" t="s">
        <v>123</v>
      </c>
      <c r="D83" s="5">
        <f t="shared" si="10"/>
        <v>31779</v>
      </c>
      <c r="E83" s="66">
        <f t="shared" si="16"/>
        <v>41312.700000000004</v>
      </c>
      <c r="F83" s="99" t="s">
        <v>755</v>
      </c>
      <c r="G83" s="99"/>
      <c r="H83" s="132" t="s">
        <v>173</v>
      </c>
      <c r="I83" s="4" t="s">
        <v>146</v>
      </c>
      <c r="J83" s="4" t="s">
        <v>150</v>
      </c>
      <c r="K83" s="4">
        <v>3</v>
      </c>
      <c r="L83" s="133">
        <f>D$168</f>
        <v>2302</v>
      </c>
      <c r="M83" s="186"/>
      <c r="N83" s="132" t="str">
        <f t="shared" si="17"/>
        <v>50БПП.ОСЗ-72К</v>
      </c>
      <c r="O83" s="54" t="str">
        <f t="shared" si="18"/>
        <v>Комплект опор стола П-образных завершающих 720мм</v>
      </c>
      <c r="P83" s="54" t="str">
        <f t="shared" si="19"/>
        <v>720*60*713</v>
      </c>
      <c r="Q83" s="54">
        <v>1</v>
      </c>
      <c r="R83" s="133">
        <f t="shared" si="20"/>
        <v>6704</v>
      </c>
      <c r="S83" s="1"/>
      <c r="T83" s="132" t="s">
        <v>292</v>
      </c>
      <c r="U83" s="4" t="s">
        <v>75</v>
      </c>
      <c r="V83" s="4" t="s">
        <v>72</v>
      </c>
      <c r="W83" s="4">
        <v>2</v>
      </c>
      <c r="X83" s="133">
        <f>D151</f>
        <v>3947</v>
      </c>
      <c r="Y83" s="124"/>
      <c r="Z83" s="132" t="str">
        <f>$A$158</f>
        <v>50БМ.КТ-120</v>
      </c>
      <c r="AA83" s="4" t="str">
        <f>$B$158</f>
        <v>Комплект траверс стола L1200мм</v>
      </c>
      <c r="AB83" s="4" t="str">
        <f>$C$158</f>
        <v>1194*100*43</v>
      </c>
      <c r="AC83" s="4">
        <v>3</v>
      </c>
      <c r="AD83" s="134">
        <f>D$158</f>
        <v>3425</v>
      </c>
      <c r="AF83" s="121"/>
      <c r="AG83" s="126"/>
      <c r="AH83" s="126"/>
      <c r="AI83" s="126"/>
      <c r="AJ83" s="124"/>
      <c r="AL83" s="121"/>
      <c r="AM83" s="126"/>
      <c r="AN83" s="126"/>
      <c r="AO83" s="126"/>
      <c r="AP83" s="124"/>
      <c r="AZ83" s="150"/>
      <c r="BA83" s="108"/>
      <c r="BB83" s="106"/>
      <c r="BC83" s="106"/>
      <c r="BE83" s="121"/>
      <c r="BF83" s="126"/>
      <c r="BG83" s="126"/>
      <c r="BH83" s="126"/>
      <c r="BI83" s="124"/>
      <c r="BJ83" s="124"/>
      <c r="BK83" s="125"/>
      <c r="BL83" s="121"/>
    </row>
    <row r="84" spans="1:64" x14ac:dyDescent="0.2">
      <c r="A84" s="14" t="s">
        <v>507</v>
      </c>
      <c r="B84" s="39" t="s">
        <v>124</v>
      </c>
      <c r="C84" s="40" t="s">
        <v>128</v>
      </c>
      <c r="D84" s="5">
        <f t="shared" si="10"/>
        <v>33033</v>
      </c>
      <c r="E84" s="66">
        <f t="shared" si="16"/>
        <v>42942.9</v>
      </c>
      <c r="F84" s="99" t="s">
        <v>756</v>
      </c>
      <c r="G84" s="99"/>
      <c r="H84" s="132" t="s">
        <v>174</v>
      </c>
      <c r="I84" s="4" t="s">
        <v>146</v>
      </c>
      <c r="J84" s="4" t="s">
        <v>151</v>
      </c>
      <c r="K84" s="4">
        <v>3</v>
      </c>
      <c r="L84" s="133">
        <f>D$169</f>
        <v>2410</v>
      </c>
      <c r="M84" s="186"/>
      <c r="N84" s="132" t="str">
        <f t="shared" si="17"/>
        <v>50БПП.ОСЗ-72К</v>
      </c>
      <c r="O84" s="54" t="str">
        <f t="shared" si="18"/>
        <v>Комплект опор стола П-образных завершающих 720мм</v>
      </c>
      <c r="P84" s="54" t="str">
        <f t="shared" si="19"/>
        <v>720*60*713</v>
      </c>
      <c r="Q84" s="54">
        <v>1</v>
      </c>
      <c r="R84" s="133">
        <f t="shared" si="20"/>
        <v>6704</v>
      </c>
      <c r="S84" s="1"/>
      <c r="T84" s="132" t="s">
        <v>292</v>
      </c>
      <c r="U84" s="4" t="s">
        <v>75</v>
      </c>
      <c r="V84" s="4" t="s">
        <v>72</v>
      </c>
      <c r="W84" s="4">
        <v>2</v>
      </c>
      <c r="X84" s="133">
        <f>D151</f>
        <v>3947</v>
      </c>
      <c r="Y84" s="124"/>
      <c r="Z84" s="132" t="str">
        <f>$A$159</f>
        <v>50БМ.КТ-140</v>
      </c>
      <c r="AA84" s="4" t="str">
        <f>$B$159</f>
        <v>Комплект траверс стола L1400мм</v>
      </c>
      <c r="AB84" s="4" t="str">
        <f>$C$159</f>
        <v>1394*100*43</v>
      </c>
      <c r="AC84" s="4">
        <v>3</v>
      </c>
      <c r="AD84" s="134">
        <f>D$159</f>
        <v>3735</v>
      </c>
      <c r="AF84" s="121"/>
      <c r="AG84" s="126"/>
      <c r="AH84" s="126"/>
      <c r="AI84" s="126"/>
      <c r="AJ84" s="124"/>
      <c r="AL84" s="121"/>
      <c r="AM84" s="126"/>
      <c r="AN84" s="126"/>
      <c r="AO84" s="126"/>
      <c r="AP84" s="124"/>
      <c r="AZ84" s="150"/>
      <c r="BA84" s="108"/>
      <c r="BB84" s="106"/>
      <c r="BC84" s="106"/>
      <c r="BE84" s="121"/>
      <c r="BF84" s="126"/>
      <c r="BG84" s="126"/>
      <c r="BH84" s="126"/>
      <c r="BI84" s="124"/>
      <c r="BJ84" s="124"/>
      <c r="BK84" s="125"/>
      <c r="BL84" s="121"/>
    </row>
    <row r="85" spans="1:64" x14ac:dyDescent="0.2">
      <c r="A85" s="14" t="s">
        <v>508</v>
      </c>
      <c r="B85" s="39" t="s">
        <v>124</v>
      </c>
      <c r="C85" s="40" t="s">
        <v>129</v>
      </c>
      <c r="D85" s="5">
        <f t="shared" si="10"/>
        <v>33360</v>
      </c>
      <c r="E85" s="66">
        <f t="shared" si="16"/>
        <v>43368</v>
      </c>
      <c r="F85" s="99" t="s">
        <v>757</v>
      </c>
      <c r="G85" s="99"/>
      <c r="H85" s="132" t="s">
        <v>175</v>
      </c>
      <c r="I85" s="4" t="s">
        <v>146</v>
      </c>
      <c r="J85" s="4" t="s">
        <v>152</v>
      </c>
      <c r="K85" s="4">
        <v>3</v>
      </c>
      <c r="L85" s="133">
        <f>D$170</f>
        <v>2519</v>
      </c>
      <c r="M85" s="186"/>
      <c r="N85" s="132" t="str">
        <f t="shared" si="17"/>
        <v>50БПП.ОСЗ-72К</v>
      </c>
      <c r="O85" s="4" t="str">
        <f t="shared" si="18"/>
        <v>Комплект опор стола П-образных завершающих 720мм</v>
      </c>
      <c r="P85" s="4" t="str">
        <f t="shared" si="19"/>
        <v>720*60*713</v>
      </c>
      <c r="Q85" s="4">
        <v>1</v>
      </c>
      <c r="R85" s="133">
        <f t="shared" si="20"/>
        <v>6704</v>
      </c>
      <c r="S85" s="1"/>
      <c r="T85" s="132" t="s">
        <v>292</v>
      </c>
      <c r="U85" s="4" t="s">
        <v>75</v>
      </c>
      <c r="V85" s="4" t="s">
        <v>72</v>
      </c>
      <c r="W85" s="4">
        <v>2</v>
      </c>
      <c r="X85" s="133">
        <f>D151</f>
        <v>3947</v>
      </c>
      <c r="Y85" s="124"/>
      <c r="Z85" s="132" t="str">
        <f>$A$160</f>
        <v>50БМ.КТ-160</v>
      </c>
      <c r="AA85" s="4" t="str">
        <f>$B$160</f>
        <v>Комплект траверс стола L1600мм</v>
      </c>
      <c r="AB85" s="4" t="str">
        <f>$C$160</f>
        <v>1594*100*43</v>
      </c>
      <c r="AC85" s="4">
        <v>3</v>
      </c>
      <c r="AD85" s="134">
        <f>D$160</f>
        <v>3735</v>
      </c>
      <c r="AF85" s="121"/>
      <c r="AG85" s="126"/>
      <c r="AH85" s="126"/>
      <c r="AI85" s="126"/>
      <c r="AJ85" s="124"/>
      <c r="AL85" s="121"/>
      <c r="AM85" s="126"/>
      <c r="AN85" s="126"/>
      <c r="AO85" s="126"/>
      <c r="AP85" s="124"/>
      <c r="AZ85" s="150"/>
      <c r="BA85" s="108"/>
      <c r="BB85" s="106"/>
      <c r="BC85" s="106"/>
      <c r="BE85" s="121"/>
      <c r="BF85" s="126"/>
      <c r="BG85" s="126"/>
      <c r="BH85" s="126"/>
      <c r="BI85" s="124"/>
      <c r="BJ85" s="124"/>
      <c r="BK85" s="125"/>
      <c r="BL85" s="121"/>
    </row>
    <row r="86" spans="1:64" ht="16.5" thickBot="1" x14ac:dyDescent="0.25">
      <c r="A86" s="15" t="s">
        <v>509</v>
      </c>
      <c r="B86" s="41" t="s">
        <v>124</v>
      </c>
      <c r="C86" s="42" t="s">
        <v>130</v>
      </c>
      <c r="D86" s="43">
        <f t="shared" si="10"/>
        <v>34953</v>
      </c>
      <c r="E86" s="67">
        <f t="shared" si="16"/>
        <v>45438.9</v>
      </c>
      <c r="F86" s="99" t="s">
        <v>758</v>
      </c>
      <c r="G86" s="99"/>
      <c r="H86" s="137" t="s">
        <v>176</v>
      </c>
      <c r="I86" s="30" t="s">
        <v>146</v>
      </c>
      <c r="J86" s="30" t="s">
        <v>153</v>
      </c>
      <c r="K86" s="30">
        <v>3</v>
      </c>
      <c r="L86" s="138">
        <f>D$171</f>
        <v>2741</v>
      </c>
      <c r="M86" s="186"/>
      <c r="N86" s="135" t="str">
        <f t="shared" si="17"/>
        <v>50БПП.ОСЗ-72К</v>
      </c>
      <c r="O86" s="18" t="str">
        <f t="shared" si="18"/>
        <v>Комплект опор стола П-образных завершающих 720мм</v>
      </c>
      <c r="P86" s="18" t="str">
        <f t="shared" si="19"/>
        <v>720*60*713</v>
      </c>
      <c r="Q86" s="18">
        <v>1</v>
      </c>
      <c r="R86" s="141">
        <f t="shared" si="20"/>
        <v>6704</v>
      </c>
      <c r="S86" s="1"/>
      <c r="T86" s="135" t="s">
        <v>292</v>
      </c>
      <c r="U86" s="18" t="s">
        <v>75</v>
      </c>
      <c r="V86" s="18" t="s">
        <v>72</v>
      </c>
      <c r="W86" s="18">
        <v>2</v>
      </c>
      <c r="X86" s="141">
        <f>D151</f>
        <v>3947</v>
      </c>
      <c r="Y86" s="124"/>
      <c r="Z86" s="135" t="str">
        <f>$A$161</f>
        <v>50БМ.КТ-180</v>
      </c>
      <c r="AA86" s="18" t="str">
        <f>$B$161</f>
        <v>Комплект траверс стола L1800мм</v>
      </c>
      <c r="AB86" s="18" t="str">
        <f>$C$161</f>
        <v>1794*100*43</v>
      </c>
      <c r="AC86" s="18">
        <v>3</v>
      </c>
      <c r="AD86" s="136">
        <f>D$161</f>
        <v>4044</v>
      </c>
      <c r="AF86" s="121"/>
      <c r="AG86" s="126"/>
      <c r="AH86" s="126"/>
      <c r="AI86" s="126"/>
      <c r="AJ86" s="124"/>
      <c r="AL86" s="121"/>
      <c r="AM86" s="126"/>
      <c r="AN86" s="126"/>
      <c r="AO86" s="126"/>
      <c r="AP86" s="124"/>
      <c r="AZ86" s="150"/>
      <c r="BA86" s="108"/>
      <c r="BB86" s="106"/>
      <c r="BC86" s="106"/>
      <c r="BE86" s="121"/>
      <c r="BF86" s="126"/>
      <c r="BG86" s="126"/>
      <c r="BH86" s="126"/>
      <c r="BI86" s="124"/>
      <c r="BJ86" s="124"/>
      <c r="BK86" s="125"/>
      <c r="BL86" s="121"/>
    </row>
    <row r="87" spans="1:64" x14ac:dyDescent="0.2">
      <c r="A87" s="10" t="s">
        <v>510</v>
      </c>
      <c r="B87" s="37" t="s">
        <v>125</v>
      </c>
      <c r="C87" s="38" t="s">
        <v>131</v>
      </c>
      <c r="D87" s="26">
        <f t="shared" si="10"/>
        <v>37541</v>
      </c>
      <c r="E87" s="65">
        <f t="shared" si="16"/>
        <v>48803.3</v>
      </c>
      <c r="F87" s="99" t="s">
        <v>759</v>
      </c>
      <c r="G87" s="99"/>
      <c r="H87" s="130" t="s">
        <v>172</v>
      </c>
      <c r="I87" s="13" t="s">
        <v>146</v>
      </c>
      <c r="J87" s="13" t="s">
        <v>149</v>
      </c>
      <c r="K87" s="13">
        <v>4</v>
      </c>
      <c r="L87" s="131">
        <f>D$167</f>
        <v>2086</v>
      </c>
      <c r="M87" s="186"/>
      <c r="N87" s="170" t="str">
        <f>$A$149</f>
        <v>50БПП.ОСЗ-147К</v>
      </c>
      <c r="O87" s="97" t="str">
        <f>$B$149</f>
        <v>Комплект опор стола П-образных завершающих 1475мм</v>
      </c>
      <c r="P87" s="97" t="str">
        <f>$C$149</f>
        <v>1475*60*713</v>
      </c>
      <c r="Q87" s="97">
        <v>1</v>
      </c>
      <c r="R87" s="140">
        <f>$D$149</f>
        <v>10462</v>
      </c>
      <c r="S87" s="1"/>
      <c r="T87" s="139" t="str">
        <f>$A$154</f>
        <v>50БПП.ОСП-147</v>
      </c>
      <c r="U87" s="97" t="str">
        <f>$B$154</f>
        <v>Опора стола проходная 1475мм</v>
      </c>
      <c r="V87" s="97" t="str">
        <f>$C$154</f>
        <v>1475*60*713</v>
      </c>
      <c r="W87" s="97">
        <v>1</v>
      </c>
      <c r="X87" s="140">
        <f>D154</f>
        <v>6275</v>
      </c>
      <c r="Y87" s="124"/>
      <c r="Z87" s="130" t="str">
        <f>$A$157</f>
        <v>50БМ.КТ-100</v>
      </c>
      <c r="AA87" s="13" t="str">
        <f>$B$157</f>
        <v>Комплект траверс стола L1000мм</v>
      </c>
      <c r="AB87" s="13" t="str">
        <f>$C$157</f>
        <v>994*100*43</v>
      </c>
      <c r="AC87" s="13">
        <v>4</v>
      </c>
      <c r="AD87" s="144">
        <f>D$157</f>
        <v>3115</v>
      </c>
      <c r="AF87" s="121"/>
      <c r="AG87" s="126"/>
      <c r="AH87" s="126"/>
      <c r="AI87" s="126"/>
      <c r="AJ87" s="124"/>
      <c r="AL87" s="121"/>
      <c r="AM87" s="126"/>
      <c r="AN87" s="126"/>
      <c r="AO87" s="126"/>
      <c r="AP87" s="124"/>
      <c r="AZ87" s="150"/>
      <c r="BA87" s="108"/>
      <c r="BB87" s="106"/>
      <c r="BC87" s="106"/>
      <c r="BE87" s="121"/>
      <c r="BF87" s="126"/>
      <c r="BG87" s="126"/>
      <c r="BH87" s="126"/>
      <c r="BI87" s="124"/>
      <c r="BJ87" s="124"/>
      <c r="BK87" s="125"/>
      <c r="BL87" s="121"/>
    </row>
    <row r="88" spans="1:64" x14ac:dyDescent="0.2">
      <c r="A88" s="14" t="s">
        <v>511</v>
      </c>
      <c r="B88" s="39" t="s">
        <v>125</v>
      </c>
      <c r="C88" s="40" t="s">
        <v>132</v>
      </c>
      <c r="D88" s="5">
        <f t="shared" si="10"/>
        <v>39645</v>
      </c>
      <c r="E88" s="66">
        <f t="shared" si="16"/>
        <v>51538.5</v>
      </c>
      <c r="F88" s="99" t="s">
        <v>760</v>
      </c>
      <c r="G88" s="99"/>
      <c r="H88" s="132" t="s">
        <v>173</v>
      </c>
      <c r="I88" s="4" t="s">
        <v>146</v>
      </c>
      <c r="J88" s="4" t="s">
        <v>150</v>
      </c>
      <c r="K88" s="4">
        <v>4</v>
      </c>
      <c r="L88" s="133">
        <f>D$168</f>
        <v>2302</v>
      </c>
      <c r="M88" s="186"/>
      <c r="N88" s="132" t="str">
        <f t="shared" ref="N88:N96" si="21">$A$149</f>
        <v>50БПП.ОСЗ-147К</v>
      </c>
      <c r="O88" s="4" t="str">
        <f t="shared" ref="O88:O96" si="22">$B$149</f>
        <v>Комплект опор стола П-образных завершающих 1475мм</v>
      </c>
      <c r="P88" s="4" t="str">
        <f t="shared" ref="P88:P96" si="23">$C$149</f>
        <v>1475*60*713</v>
      </c>
      <c r="Q88" s="4">
        <v>1</v>
      </c>
      <c r="R88" s="133">
        <f t="shared" ref="R88:R96" si="24">$D$149</f>
        <v>10462</v>
      </c>
      <c r="S88" s="1"/>
      <c r="T88" s="132" t="str">
        <f t="shared" ref="T88:T96" si="25">$A$154</f>
        <v>50БПП.ОСП-147</v>
      </c>
      <c r="U88" s="4" t="str">
        <f t="shared" ref="U88:U96" si="26">$B$154</f>
        <v>Опора стола проходная 1475мм</v>
      </c>
      <c r="V88" s="4" t="str">
        <f t="shared" ref="V88:V96" si="27">$C$154</f>
        <v>1475*60*713</v>
      </c>
      <c r="W88" s="4">
        <v>1</v>
      </c>
      <c r="X88" s="133">
        <f>D154</f>
        <v>6275</v>
      </c>
      <c r="Y88" s="124"/>
      <c r="Z88" s="132" t="str">
        <f>$A$158</f>
        <v>50БМ.КТ-120</v>
      </c>
      <c r="AA88" s="4" t="str">
        <f>$B$158</f>
        <v>Комплект траверс стола L1200мм</v>
      </c>
      <c r="AB88" s="4" t="str">
        <f>$C$158</f>
        <v>1194*100*43</v>
      </c>
      <c r="AC88" s="4">
        <v>4</v>
      </c>
      <c r="AD88" s="134">
        <f>D$158</f>
        <v>3425</v>
      </c>
      <c r="AF88" s="121"/>
      <c r="AG88" s="126"/>
      <c r="AH88" s="126"/>
      <c r="AI88" s="126"/>
      <c r="AJ88" s="124"/>
      <c r="AL88" s="121"/>
      <c r="AM88" s="126"/>
      <c r="AN88" s="126"/>
      <c r="AO88" s="126"/>
      <c r="AP88" s="124"/>
      <c r="AZ88" s="150"/>
      <c r="BA88" s="108"/>
      <c r="BB88" s="106"/>
      <c r="BC88" s="106"/>
      <c r="BE88" s="121"/>
      <c r="BF88" s="126"/>
      <c r="BG88" s="126"/>
      <c r="BH88" s="126"/>
      <c r="BI88" s="124"/>
      <c r="BJ88" s="124"/>
      <c r="BK88" s="125"/>
      <c r="BL88" s="121"/>
    </row>
    <row r="89" spans="1:64" x14ac:dyDescent="0.2">
      <c r="A89" s="14" t="s">
        <v>512</v>
      </c>
      <c r="B89" s="39" t="s">
        <v>125</v>
      </c>
      <c r="C89" s="40" t="s">
        <v>133</v>
      </c>
      <c r="D89" s="5">
        <f t="shared" si="10"/>
        <v>41317</v>
      </c>
      <c r="E89" s="66">
        <f t="shared" si="16"/>
        <v>53712.1</v>
      </c>
      <c r="F89" s="99" t="s">
        <v>761</v>
      </c>
      <c r="G89" s="99"/>
      <c r="H89" s="132" t="s">
        <v>174</v>
      </c>
      <c r="I89" s="4" t="s">
        <v>146</v>
      </c>
      <c r="J89" s="4" t="s">
        <v>151</v>
      </c>
      <c r="K89" s="4">
        <v>4</v>
      </c>
      <c r="L89" s="133">
        <f>D$169</f>
        <v>2410</v>
      </c>
      <c r="M89" s="186"/>
      <c r="N89" s="132" t="str">
        <f t="shared" si="21"/>
        <v>50БПП.ОСЗ-147К</v>
      </c>
      <c r="O89" s="4" t="str">
        <f t="shared" si="22"/>
        <v>Комплект опор стола П-образных завершающих 1475мм</v>
      </c>
      <c r="P89" s="4" t="str">
        <f t="shared" si="23"/>
        <v>1475*60*713</v>
      </c>
      <c r="Q89" s="4">
        <v>1</v>
      </c>
      <c r="R89" s="133">
        <f t="shared" si="24"/>
        <v>10462</v>
      </c>
      <c r="S89" s="1"/>
      <c r="T89" s="132" t="str">
        <f t="shared" si="25"/>
        <v>50БПП.ОСП-147</v>
      </c>
      <c r="U89" s="4" t="str">
        <f t="shared" si="26"/>
        <v>Опора стола проходная 1475мм</v>
      </c>
      <c r="V89" s="4" t="str">
        <f t="shared" si="27"/>
        <v>1475*60*713</v>
      </c>
      <c r="W89" s="4">
        <v>1</v>
      </c>
      <c r="X89" s="133">
        <f>D154</f>
        <v>6275</v>
      </c>
      <c r="Y89" s="124"/>
      <c r="Z89" s="132" t="str">
        <f>$A$159</f>
        <v>50БМ.КТ-140</v>
      </c>
      <c r="AA89" s="4" t="str">
        <f>$B$159</f>
        <v>Комплект траверс стола L1400мм</v>
      </c>
      <c r="AB89" s="4" t="str">
        <f>$C$159</f>
        <v>1394*100*43</v>
      </c>
      <c r="AC89" s="4">
        <v>4</v>
      </c>
      <c r="AD89" s="134">
        <f>D$159</f>
        <v>3735</v>
      </c>
      <c r="AF89" s="121"/>
      <c r="AG89" s="126"/>
      <c r="AH89" s="126"/>
      <c r="AI89" s="126"/>
      <c r="AJ89" s="124"/>
      <c r="AL89" s="121"/>
      <c r="AM89" s="126"/>
      <c r="AN89" s="126"/>
      <c r="AO89" s="126"/>
      <c r="AP89" s="124"/>
      <c r="AZ89" s="150"/>
      <c r="BA89" s="108"/>
      <c r="BB89" s="106"/>
      <c r="BC89" s="106"/>
      <c r="BE89" s="121"/>
      <c r="BF89" s="126"/>
      <c r="BG89" s="126"/>
      <c r="BH89" s="126"/>
      <c r="BI89" s="124"/>
      <c r="BJ89" s="124"/>
      <c r="BK89" s="125"/>
      <c r="BL89" s="121"/>
    </row>
    <row r="90" spans="1:64" x14ac:dyDescent="0.2">
      <c r="A90" s="14" t="s">
        <v>513</v>
      </c>
      <c r="B90" s="39" t="s">
        <v>125</v>
      </c>
      <c r="C90" s="40" t="s">
        <v>134</v>
      </c>
      <c r="D90" s="5">
        <f t="shared" si="10"/>
        <v>41753</v>
      </c>
      <c r="E90" s="66">
        <f t="shared" si="16"/>
        <v>54278.9</v>
      </c>
      <c r="F90" s="99" t="s">
        <v>762</v>
      </c>
      <c r="G90" s="99"/>
      <c r="H90" s="132" t="s">
        <v>175</v>
      </c>
      <c r="I90" s="4" t="s">
        <v>146</v>
      </c>
      <c r="J90" s="4" t="s">
        <v>152</v>
      </c>
      <c r="K90" s="4">
        <v>4</v>
      </c>
      <c r="L90" s="133">
        <f>D$170</f>
        <v>2519</v>
      </c>
      <c r="M90" s="186"/>
      <c r="N90" s="132" t="str">
        <f t="shared" si="21"/>
        <v>50БПП.ОСЗ-147К</v>
      </c>
      <c r="O90" s="4" t="str">
        <f t="shared" si="22"/>
        <v>Комплект опор стола П-образных завершающих 1475мм</v>
      </c>
      <c r="P90" s="4" t="str">
        <f t="shared" si="23"/>
        <v>1475*60*713</v>
      </c>
      <c r="Q90" s="4">
        <v>1</v>
      </c>
      <c r="R90" s="133">
        <f t="shared" si="24"/>
        <v>10462</v>
      </c>
      <c r="S90" s="1"/>
      <c r="T90" s="132" t="str">
        <f t="shared" si="25"/>
        <v>50БПП.ОСП-147</v>
      </c>
      <c r="U90" s="4" t="str">
        <f t="shared" si="26"/>
        <v>Опора стола проходная 1475мм</v>
      </c>
      <c r="V90" s="4" t="str">
        <f t="shared" si="27"/>
        <v>1475*60*713</v>
      </c>
      <c r="W90" s="4">
        <v>1</v>
      </c>
      <c r="X90" s="133">
        <f>D154</f>
        <v>6275</v>
      </c>
      <c r="Y90" s="124"/>
      <c r="Z90" s="132" t="str">
        <f>$A$160</f>
        <v>50БМ.КТ-160</v>
      </c>
      <c r="AA90" s="4" t="str">
        <f>$B$160</f>
        <v>Комплект траверс стола L1600мм</v>
      </c>
      <c r="AB90" s="4" t="str">
        <f>$C$160</f>
        <v>1594*100*43</v>
      </c>
      <c r="AC90" s="4">
        <v>4</v>
      </c>
      <c r="AD90" s="134">
        <f>D$160</f>
        <v>3735</v>
      </c>
      <c r="AF90" s="121"/>
      <c r="AG90" s="126"/>
      <c r="AH90" s="126"/>
      <c r="AI90" s="126"/>
      <c r="AJ90" s="124"/>
      <c r="AL90" s="121"/>
      <c r="AM90" s="126"/>
      <c r="AN90" s="126"/>
      <c r="AO90" s="126"/>
      <c r="AP90" s="124"/>
      <c r="AZ90" s="150"/>
      <c r="BA90" s="108"/>
      <c r="BB90" s="106"/>
      <c r="BC90" s="106"/>
      <c r="BE90" s="121"/>
      <c r="BF90" s="126"/>
      <c r="BG90" s="126"/>
      <c r="BH90" s="126"/>
      <c r="BI90" s="124"/>
      <c r="BJ90" s="124"/>
      <c r="BK90" s="125"/>
      <c r="BL90" s="121"/>
    </row>
    <row r="91" spans="1:64" ht="16.5" thickBot="1" x14ac:dyDescent="0.25">
      <c r="A91" s="15" t="s">
        <v>514</v>
      </c>
      <c r="B91" s="41" t="s">
        <v>125</v>
      </c>
      <c r="C91" s="42" t="s">
        <v>135</v>
      </c>
      <c r="D91" s="43">
        <f t="shared" si="10"/>
        <v>43877</v>
      </c>
      <c r="E91" s="67">
        <f t="shared" si="16"/>
        <v>57040.1</v>
      </c>
      <c r="F91" s="99" t="s">
        <v>763</v>
      </c>
      <c r="G91" s="99"/>
      <c r="H91" s="137" t="s">
        <v>176</v>
      </c>
      <c r="I91" s="30" t="s">
        <v>146</v>
      </c>
      <c r="J91" s="30" t="s">
        <v>153</v>
      </c>
      <c r="K91" s="30">
        <v>4</v>
      </c>
      <c r="L91" s="138">
        <f>D$171</f>
        <v>2741</v>
      </c>
      <c r="M91" s="186"/>
      <c r="N91" s="137" t="str">
        <f t="shared" si="21"/>
        <v>50БПП.ОСЗ-147К</v>
      </c>
      <c r="O91" s="30" t="str">
        <f t="shared" si="22"/>
        <v>Комплект опор стола П-образных завершающих 1475мм</v>
      </c>
      <c r="P91" s="30" t="str">
        <f t="shared" si="23"/>
        <v>1475*60*713</v>
      </c>
      <c r="Q91" s="30">
        <v>1</v>
      </c>
      <c r="R91" s="138">
        <f t="shared" si="24"/>
        <v>10462</v>
      </c>
      <c r="S91" s="1"/>
      <c r="T91" s="137" t="str">
        <f t="shared" si="25"/>
        <v>50БПП.ОСП-147</v>
      </c>
      <c r="U91" s="30" t="str">
        <f t="shared" si="26"/>
        <v>Опора стола проходная 1475мм</v>
      </c>
      <c r="V91" s="30" t="str">
        <f t="shared" si="27"/>
        <v>1475*60*713</v>
      </c>
      <c r="W91" s="30">
        <v>1</v>
      </c>
      <c r="X91" s="138">
        <f>D154</f>
        <v>6275</v>
      </c>
      <c r="Y91" s="124"/>
      <c r="Z91" s="135" t="str">
        <f>$A$161</f>
        <v>50БМ.КТ-180</v>
      </c>
      <c r="AA91" s="18" t="str">
        <f>$B$161</f>
        <v>Комплект траверс стола L1800мм</v>
      </c>
      <c r="AB91" s="18" t="str">
        <f>$C$161</f>
        <v>1794*100*43</v>
      </c>
      <c r="AC91" s="18">
        <v>4</v>
      </c>
      <c r="AD91" s="136">
        <f>D$161</f>
        <v>4044</v>
      </c>
      <c r="AF91" s="121"/>
      <c r="AG91" s="126"/>
      <c r="AH91" s="126"/>
      <c r="AI91" s="126"/>
      <c r="AJ91" s="124"/>
      <c r="AL91" s="121"/>
      <c r="AM91" s="126"/>
      <c r="AN91" s="126"/>
      <c r="AO91" s="126"/>
      <c r="AP91" s="124"/>
      <c r="AZ91" s="150"/>
      <c r="BA91" s="108"/>
      <c r="BB91" s="106"/>
      <c r="BC91" s="106"/>
      <c r="BE91" s="121"/>
      <c r="BF91" s="126"/>
      <c r="BG91" s="126"/>
      <c r="BH91" s="126"/>
      <c r="BI91" s="124"/>
      <c r="BJ91" s="124"/>
      <c r="BK91" s="125"/>
      <c r="BL91" s="121"/>
    </row>
    <row r="92" spans="1:64" x14ac:dyDescent="0.2">
      <c r="A92" s="10" t="s">
        <v>515</v>
      </c>
      <c r="B92" s="37" t="s">
        <v>126</v>
      </c>
      <c r="C92" s="38" t="s">
        <v>136</v>
      </c>
      <c r="D92" s="26">
        <f t="shared" si="10"/>
        <v>54218</v>
      </c>
      <c r="E92" s="65">
        <f t="shared" si="16"/>
        <v>70483.400000000009</v>
      </c>
      <c r="F92" s="99" t="s">
        <v>764</v>
      </c>
      <c r="G92" s="99"/>
      <c r="H92" s="130" t="s">
        <v>172</v>
      </c>
      <c r="I92" s="13" t="s">
        <v>146</v>
      </c>
      <c r="J92" s="13" t="s">
        <v>149</v>
      </c>
      <c r="K92" s="13">
        <v>6</v>
      </c>
      <c r="L92" s="131">
        <f>D$167</f>
        <v>2086</v>
      </c>
      <c r="M92" s="186"/>
      <c r="N92" s="130" t="str">
        <f t="shared" si="21"/>
        <v>50БПП.ОСЗ-147К</v>
      </c>
      <c r="O92" s="13" t="str">
        <f t="shared" si="22"/>
        <v>Комплект опор стола П-образных завершающих 1475мм</v>
      </c>
      <c r="P92" s="13" t="str">
        <f t="shared" si="23"/>
        <v>1475*60*713</v>
      </c>
      <c r="Q92" s="13">
        <v>1</v>
      </c>
      <c r="R92" s="131">
        <f t="shared" si="24"/>
        <v>10462</v>
      </c>
      <c r="S92" s="1"/>
      <c r="T92" s="130" t="str">
        <f t="shared" si="25"/>
        <v>50БПП.ОСП-147</v>
      </c>
      <c r="U92" s="13" t="str">
        <f t="shared" si="26"/>
        <v>Опора стола проходная 1475мм</v>
      </c>
      <c r="V92" s="13" t="str">
        <f t="shared" si="27"/>
        <v>1475*60*713</v>
      </c>
      <c r="W92" s="13">
        <v>2</v>
      </c>
      <c r="X92" s="131">
        <f>D154</f>
        <v>6275</v>
      </c>
      <c r="Y92" s="124"/>
      <c r="Z92" s="130" t="str">
        <f>$A$157</f>
        <v>50БМ.КТ-100</v>
      </c>
      <c r="AA92" s="13" t="str">
        <f>$B$157</f>
        <v>Комплект траверс стола L1000мм</v>
      </c>
      <c r="AB92" s="13" t="str">
        <f>$C$157</f>
        <v>994*100*43</v>
      </c>
      <c r="AC92" s="13">
        <v>6</v>
      </c>
      <c r="AD92" s="144">
        <f>D$157</f>
        <v>3115</v>
      </c>
      <c r="AF92" s="121"/>
      <c r="AG92" s="126"/>
      <c r="AH92" s="126"/>
      <c r="AI92" s="126"/>
      <c r="AJ92" s="124"/>
      <c r="AL92" s="121"/>
      <c r="AM92" s="126"/>
      <c r="AN92" s="126"/>
      <c r="AO92" s="126"/>
      <c r="AP92" s="124"/>
      <c r="AZ92" s="150"/>
      <c r="BA92" s="108"/>
      <c r="BB92" s="106"/>
      <c r="BC92" s="106"/>
      <c r="BE92" s="121"/>
      <c r="BF92" s="126"/>
      <c r="BG92" s="126"/>
      <c r="BH92" s="126"/>
      <c r="BI92" s="124"/>
      <c r="BJ92" s="124"/>
      <c r="BK92" s="125"/>
      <c r="BL92" s="121"/>
    </row>
    <row r="93" spans="1:64" x14ac:dyDescent="0.2">
      <c r="A93" s="14" t="s">
        <v>516</v>
      </c>
      <c r="B93" s="39" t="s">
        <v>126</v>
      </c>
      <c r="C93" s="40" t="s">
        <v>135</v>
      </c>
      <c r="D93" s="5">
        <f t="shared" si="10"/>
        <v>57374</v>
      </c>
      <c r="E93" s="66">
        <f t="shared" si="16"/>
        <v>74586.2</v>
      </c>
      <c r="F93" s="99" t="s">
        <v>765</v>
      </c>
      <c r="G93" s="99"/>
      <c r="H93" s="132" t="s">
        <v>173</v>
      </c>
      <c r="I93" s="4" t="s">
        <v>146</v>
      </c>
      <c r="J93" s="4" t="s">
        <v>150</v>
      </c>
      <c r="K93" s="4">
        <v>6</v>
      </c>
      <c r="L93" s="133">
        <f>D$168</f>
        <v>2302</v>
      </c>
      <c r="M93" s="186"/>
      <c r="N93" s="132" t="str">
        <f t="shared" si="21"/>
        <v>50БПП.ОСЗ-147К</v>
      </c>
      <c r="O93" s="4" t="str">
        <f t="shared" si="22"/>
        <v>Комплект опор стола П-образных завершающих 1475мм</v>
      </c>
      <c r="P93" s="4" t="str">
        <f t="shared" si="23"/>
        <v>1475*60*713</v>
      </c>
      <c r="Q93" s="4">
        <v>1</v>
      </c>
      <c r="R93" s="133">
        <f t="shared" si="24"/>
        <v>10462</v>
      </c>
      <c r="S93" s="1"/>
      <c r="T93" s="132" t="str">
        <f t="shared" si="25"/>
        <v>50БПП.ОСП-147</v>
      </c>
      <c r="U93" s="4" t="str">
        <f t="shared" si="26"/>
        <v>Опора стола проходная 1475мм</v>
      </c>
      <c r="V93" s="4" t="str">
        <f t="shared" si="27"/>
        <v>1475*60*713</v>
      </c>
      <c r="W93" s="4">
        <v>2</v>
      </c>
      <c r="X93" s="133">
        <f>D154</f>
        <v>6275</v>
      </c>
      <c r="Y93" s="124"/>
      <c r="Z93" s="132" t="str">
        <f>$A$158</f>
        <v>50БМ.КТ-120</v>
      </c>
      <c r="AA93" s="4" t="str">
        <f>$B$158</f>
        <v>Комплект траверс стола L1200мм</v>
      </c>
      <c r="AB93" s="4" t="str">
        <f>$C$158</f>
        <v>1194*100*43</v>
      </c>
      <c r="AC93" s="4">
        <v>6</v>
      </c>
      <c r="AD93" s="134">
        <f>D$158</f>
        <v>3425</v>
      </c>
      <c r="AF93" s="121"/>
      <c r="AG93" s="126"/>
      <c r="AH93" s="126"/>
      <c r="AI93" s="126"/>
      <c r="AJ93" s="124"/>
      <c r="AL93" s="121"/>
      <c r="AM93" s="126"/>
      <c r="AN93" s="126"/>
      <c r="AO93" s="126"/>
      <c r="AP93" s="124"/>
      <c r="AZ93" s="150"/>
      <c r="BA93" s="108"/>
      <c r="BB93" s="106"/>
      <c r="BC93" s="106"/>
      <c r="BE93" s="121"/>
      <c r="BF93" s="126"/>
      <c r="BG93" s="126"/>
      <c r="BH93" s="126"/>
      <c r="BI93" s="124"/>
      <c r="BJ93" s="124"/>
      <c r="BK93" s="125"/>
      <c r="BL93" s="121"/>
    </row>
    <row r="94" spans="1:64" x14ac:dyDescent="0.2">
      <c r="A94" s="14" t="s">
        <v>517</v>
      </c>
      <c r="B94" s="39" t="s">
        <v>126</v>
      </c>
      <c r="C94" s="40" t="s">
        <v>137</v>
      </c>
      <c r="D94" s="5">
        <f t="shared" si="10"/>
        <v>59882</v>
      </c>
      <c r="E94" s="66">
        <f t="shared" si="16"/>
        <v>77846.600000000006</v>
      </c>
      <c r="F94" s="99" t="s">
        <v>766</v>
      </c>
      <c r="G94" s="99"/>
      <c r="H94" s="132" t="s">
        <v>174</v>
      </c>
      <c r="I94" s="4" t="s">
        <v>146</v>
      </c>
      <c r="J94" s="4" t="s">
        <v>151</v>
      </c>
      <c r="K94" s="4">
        <v>6</v>
      </c>
      <c r="L94" s="133">
        <f>D$169</f>
        <v>2410</v>
      </c>
      <c r="M94" s="186"/>
      <c r="N94" s="132" t="str">
        <f t="shared" si="21"/>
        <v>50БПП.ОСЗ-147К</v>
      </c>
      <c r="O94" s="4" t="str">
        <f t="shared" si="22"/>
        <v>Комплект опор стола П-образных завершающих 1475мм</v>
      </c>
      <c r="P94" s="4" t="str">
        <f t="shared" si="23"/>
        <v>1475*60*713</v>
      </c>
      <c r="Q94" s="4">
        <v>1</v>
      </c>
      <c r="R94" s="133">
        <f t="shared" si="24"/>
        <v>10462</v>
      </c>
      <c r="S94" s="1"/>
      <c r="T94" s="132" t="str">
        <f t="shared" si="25"/>
        <v>50БПП.ОСП-147</v>
      </c>
      <c r="U94" s="4" t="str">
        <f t="shared" si="26"/>
        <v>Опора стола проходная 1475мм</v>
      </c>
      <c r="V94" s="4" t="str">
        <f t="shared" si="27"/>
        <v>1475*60*713</v>
      </c>
      <c r="W94" s="4">
        <v>2</v>
      </c>
      <c r="X94" s="133">
        <f>D154</f>
        <v>6275</v>
      </c>
      <c r="Y94" s="124"/>
      <c r="Z94" s="132" t="str">
        <f>$A$159</f>
        <v>50БМ.КТ-140</v>
      </c>
      <c r="AA94" s="4" t="str">
        <f>$B$159</f>
        <v>Комплект траверс стола L1400мм</v>
      </c>
      <c r="AB94" s="4" t="str">
        <f>$C$159</f>
        <v>1394*100*43</v>
      </c>
      <c r="AC94" s="4">
        <v>6</v>
      </c>
      <c r="AD94" s="134">
        <f>D$159</f>
        <v>3735</v>
      </c>
      <c r="AF94" s="121"/>
      <c r="AG94" s="126"/>
      <c r="AH94" s="126"/>
      <c r="AI94" s="126"/>
      <c r="AJ94" s="124"/>
      <c r="AL94" s="121"/>
      <c r="AM94" s="126"/>
      <c r="AN94" s="126"/>
      <c r="AO94" s="126"/>
      <c r="AP94" s="124"/>
      <c r="AZ94" s="150"/>
      <c r="BA94" s="108"/>
      <c r="BB94" s="106"/>
      <c r="BC94" s="106"/>
      <c r="BE94" s="121"/>
      <c r="BF94" s="126"/>
      <c r="BG94" s="126"/>
      <c r="BH94" s="126"/>
      <c r="BI94" s="124"/>
      <c r="BJ94" s="124"/>
      <c r="BK94" s="125"/>
      <c r="BL94" s="121"/>
    </row>
    <row r="95" spans="1:64" x14ac:dyDescent="0.2">
      <c r="A95" s="14" t="s">
        <v>518</v>
      </c>
      <c r="B95" s="39" t="s">
        <v>126</v>
      </c>
      <c r="C95" s="40" t="s">
        <v>138</v>
      </c>
      <c r="D95" s="5">
        <f t="shared" si="10"/>
        <v>60536</v>
      </c>
      <c r="E95" s="66">
        <f t="shared" si="16"/>
        <v>78696.800000000003</v>
      </c>
      <c r="F95" s="99" t="s">
        <v>767</v>
      </c>
      <c r="G95" s="99"/>
      <c r="H95" s="132" t="s">
        <v>175</v>
      </c>
      <c r="I95" s="4" t="s">
        <v>146</v>
      </c>
      <c r="J95" s="4" t="s">
        <v>152</v>
      </c>
      <c r="K95" s="4">
        <v>6</v>
      </c>
      <c r="L95" s="133">
        <f>D$170</f>
        <v>2519</v>
      </c>
      <c r="M95" s="186"/>
      <c r="N95" s="132" t="str">
        <f t="shared" si="21"/>
        <v>50БПП.ОСЗ-147К</v>
      </c>
      <c r="O95" s="4" t="str">
        <f t="shared" si="22"/>
        <v>Комплект опор стола П-образных завершающих 1475мм</v>
      </c>
      <c r="P95" s="4" t="str">
        <f t="shared" si="23"/>
        <v>1475*60*713</v>
      </c>
      <c r="Q95" s="4">
        <v>1</v>
      </c>
      <c r="R95" s="133">
        <f t="shared" si="24"/>
        <v>10462</v>
      </c>
      <c r="S95" s="1"/>
      <c r="T95" s="132" t="str">
        <f t="shared" si="25"/>
        <v>50БПП.ОСП-147</v>
      </c>
      <c r="U95" s="4" t="str">
        <f t="shared" si="26"/>
        <v>Опора стола проходная 1475мм</v>
      </c>
      <c r="V95" s="4" t="str">
        <f t="shared" si="27"/>
        <v>1475*60*713</v>
      </c>
      <c r="W95" s="4">
        <v>2</v>
      </c>
      <c r="X95" s="133">
        <f>D154</f>
        <v>6275</v>
      </c>
      <c r="Y95" s="124"/>
      <c r="Z95" s="132" t="str">
        <f>$A$160</f>
        <v>50БМ.КТ-160</v>
      </c>
      <c r="AA95" s="4" t="str">
        <f>$B$160</f>
        <v>Комплект траверс стола L1600мм</v>
      </c>
      <c r="AB95" s="4" t="str">
        <f>$C$160</f>
        <v>1594*100*43</v>
      </c>
      <c r="AC95" s="4">
        <v>6</v>
      </c>
      <c r="AD95" s="134">
        <f>D$160</f>
        <v>3735</v>
      </c>
      <c r="AF95" s="121"/>
      <c r="AG95" s="126"/>
      <c r="AH95" s="126"/>
      <c r="AI95" s="126"/>
      <c r="AJ95" s="124"/>
      <c r="AL95" s="121"/>
      <c r="AM95" s="126"/>
      <c r="AN95" s="126"/>
      <c r="AO95" s="126"/>
      <c r="AP95" s="124"/>
      <c r="AZ95" s="150"/>
      <c r="BA95" s="108"/>
      <c r="BB95" s="106"/>
      <c r="BC95" s="106"/>
      <c r="BE95" s="121"/>
      <c r="BF95" s="126"/>
      <c r="BG95" s="126"/>
      <c r="BH95" s="126"/>
      <c r="BI95" s="124"/>
      <c r="BJ95" s="124"/>
      <c r="BK95" s="125"/>
      <c r="BL95" s="121"/>
    </row>
    <row r="96" spans="1:64" ht="16.5" thickBot="1" x14ac:dyDescent="0.25">
      <c r="A96" s="15" t="s">
        <v>519</v>
      </c>
      <c r="B96" s="41" t="s">
        <v>126</v>
      </c>
      <c r="C96" s="42" t="s">
        <v>139</v>
      </c>
      <c r="D96" s="43">
        <f t="shared" si="10"/>
        <v>63722</v>
      </c>
      <c r="E96" s="67">
        <f t="shared" si="16"/>
        <v>82838.600000000006</v>
      </c>
      <c r="F96" s="99" t="s">
        <v>768</v>
      </c>
      <c r="G96" s="99"/>
      <c r="H96" s="135" t="s">
        <v>176</v>
      </c>
      <c r="I96" s="18" t="s">
        <v>146</v>
      </c>
      <c r="J96" s="18" t="s">
        <v>153</v>
      </c>
      <c r="K96" s="18">
        <v>6</v>
      </c>
      <c r="L96" s="141">
        <f>D$171</f>
        <v>2741</v>
      </c>
      <c r="M96" s="186"/>
      <c r="N96" s="135" t="str">
        <f t="shared" si="21"/>
        <v>50БПП.ОСЗ-147К</v>
      </c>
      <c r="O96" s="18" t="str">
        <f t="shared" si="22"/>
        <v>Комплект опор стола П-образных завершающих 1475мм</v>
      </c>
      <c r="P96" s="18" t="str">
        <f t="shared" si="23"/>
        <v>1475*60*713</v>
      </c>
      <c r="Q96" s="18">
        <v>1</v>
      </c>
      <c r="R96" s="141">
        <f t="shared" si="24"/>
        <v>10462</v>
      </c>
      <c r="S96" s="1"/>
      <c r="T96" s="135" t="str">
        <f t="shared" si="25"/>
        <v>50БПП.ОСП-147</v>
      </c>
      <c r="U96" s="18" t="str">
        <f t="shared" si="26"/>
        <v>Опора стола проходная 1475мм</v>
      </c>
      <c r="V96" s="18" t="str">
        <f t="shared" si="27"/>
        <v>1475*60*713</v>
      </c>
      <c r="W96" s="18">
        <v>2</v>
      </c>
      <c r="X96" s="141">
        <f>D154</f>
        <v>6275</v>
      </c>
      <c r="Y96" s="124"/>
      <c r="Z96" s="135" t="str">
        <f>$A$161</f>
        <v>50БМ.КТ-180</v>
      </c>
      <c r="AA96" s="18" t="str">
        <f>$B$161</f>
        <v>Комплект траверс стола L1800мм</v>
      </c>
      <c r="AB96" s="18" t="str">
        <f>$C$161</f>
        <v>1794*100*43</v>
      </c>
      <c r="AC96" s="18">
        <v>6</v>
      </c>
      <c r="AD96" s="136">
        <f>D$161</f>
        <v>4044</v>
      </c>
      <c r="AF96" s="121"/>
      <c r="AG96" s="126"/>
      <c r="AH96" s="126"/>
      <c r="AI96" s="126"/>
      <c r="AJ96" s="124"/>
      <c r="AL96" s="121"/>
      <c r="AM96" s="126"/>
      <c r="AN96" s="126"/>
      <c r="AO96" s="126"/>
      <c r="AP96" s="124"/>
      <c r="AZ96" s="150"/>
      <c r="BA96" s="108"/>
      <c r="BB96" s="106"/>
      <c r="BC96" s="106"/>
      <c r="BE96" s="121"/>
      <c r="BF96" s="126"/>
      <c r="BG96" s="126"/>
      <c r="BH96" s="126"/>
      <c r="BI96" s="124"/>
      <c r="BJ96" s="124"/>
      <c r="BK96" s="125"/>
      <c r="BL96" s="121"/>
    </row>
    <row r="97" spans="1:64" x14ac:dyDescent="0.2">
      <c r="A97" s="36" t="s">
        <v>520</v>
      </c>
      <c r="B97" s="37" t="s">
        <v>100</v>
      </c>
      <c r="C97" s="38" t="s">
        <v>101</v>
      </c>
      <c r="D97" s="26">
        <f>L97*K97+R97*Q97+X97*W97+AD97*AC97+AJ97*AI97+AP97*AO97</f>
        <v>18752</v>
      </c>
      <c r="E97" s="65">
        <f t="shared" si="16"/>
        <v>24377.600000000002</v>
      </c>
      <c r="F97" s="99" t="s">
        <v>792</v>
      </c>
      <c r="G97" s="99"/>
      <c r="H97" s="139" t="s">
        <v>196</v>
      </c>
      <c r="I97" s="97" t="s">
        <v>161</v>
      </c>
      <c r="J97" s="97" t="s">
        <v>162</v>
      </c>
      <c r="K97" s="97">
        <v>1</v>
      </c>
      <c r="L97" s="140">
        <f>D$184</f>
        <v>2761</v>
      </c>
      <c r="M97" s="186"/>
      <c r="N97" s="180" t="str">
        <f>$A$148</f>
        <v>50БПП.ОСЗ-123К</v>
      </c>
      <c r="O97" s="13" t="str">
        <f>$B$148</f>
        <v>Комплект опор стола П-образных завершающих 1235мм</v>
      </c>
      <c r="P97" s="167" t="str">
        <f>$C$148</f>
        <v>1235*60*713</v>
      </c>
      <c r="Q97" s="13">
        <v>1</v>
      </c>
      <c r="R97" s="171">
        <f>$D$148</f>
        <v>9761</v>
      </c>
      <c r="S97" s="1"/>
      <c r="T97" s="130" t="str">
        <f>$A$157</f>
        <v>50БМ.КТ-100</v>
      </c>
      <c r="U97" s="97" t="str">
        <f>$B$157</f>
        <v>Комплект траверс стола L1000мм</v>
      </c>
      <c r="V97" s="97" t="str">
        <f>$C$157</f>
        <v>994*100*43</v>
      </c>
      <c r="W97" s="97">
        <v>2</v>
      </c>
      <c r="X97" s="140">
        <f>D$157</f>
        <v>3115</v>
      </c>
      <c r="Y97" s="124"/>
      <c r="Z97" s="121"/>
      <c r="AA97" s="126"/>
      <c r="AB97" s="126"/>
      <c r="AC97" s="126"/>
      <c r="AD97" s="124"/>
      <c r="AF97" s="121"/>
      <c r="AG97" s="126"/>
      <c r="AH97" s="126"/>
      <c r="AI97" s="126"/>
      <c r="AJ97" s="124"/>
      <c r="AL97" s="121"/>
      <c r="AM97" s="126"/>
      <c r="AN97" s="126"/>
      <c r="AO97" s="126"/>
      <c r="AP97" s="124"/>
      <c r="AZ97" s="150"/>
      <c r="BA97" s="108"/>
      <c r="BB97" s="106"/>
      <c r="BC97" s="106"/>
      <c r="BE97" s="121"/>
      <c r="BF97" s="126"/>
      <c r="BG97" s="126"/>
      <c r="BH97" s="126"/>
      <c r="BI97" s="124"/>
      <c r="BJ97" s="124"/>
      <c r="BK97" s="125"/>
      <c r="BL97" s="121"/>
    </row>
    <row r="98" spans="1:64" x14ac:dyDescent="0.2">
      <c r="A98" s="22" t="s">
        <v>521</v>
      </c>
      <c r="B98" s="39" t="s">
        <v>100</v>
      </c>
      <c r="C98" s="40" t="s">
        <v>102</v>
      </c>
      <c r="D98" s="5">
        <f t="shared" si="10"/>
        <v>19812</v>
      </c>
      <c r="E98" s="66">
        <f t="shared" si="16"/>
        <v>25755.600000000002</v>
      </c>
      <c r="F98" s="99" t="s">
        <v>793</v>
      </c>
      <c r="G98" s="99"/>
      <c r="H98" s="132" t="s">
        <v>197</v>
      </c>
      <c r="I98" s="4" t="s">
        <v>161</v>
      </c>
      <c r="J98" s="4" t="s">
        <v>163</v>
      </c>
      <c r="K98" s="4">
        <v>1</v>
      </c>
      <c r="L98" s="133">
        <f>D$185</f>
        <v>3201</v>
      </c>
      <c r="M98" s="186"/>
      <c r="N98" s="159" t="str">
        <f t="shared" ref="N98:N111" si="28">$A$148</f>
        <v>50БПП.ОСЗ-123К</v>
      </c>
      <c r="O98" s="4" t="str">
        <f t="shared" ref="O98:O111" si="29">$B$148</f>
        <v>Комплект опор стола П-образных завершающих 1235мм</v>
      </c>
      <c r="P98" s="162" t="str">
        <f t="shared" ref="P98:P111" si="30">$C$148</f>
        <v>1235*60*713</v>
      </c>
      <c r="Q98" s="4">
        <v>1</v>
      </c>
      <c r="R98" s="133">
        <f t="shared" ref="R98:R111" si="31">$D$148</f>
        <v>9761</v>
      </c>
      <c r="S98" s="1"/>
      <c r="T98" s="132" t="str">
        <f>$A$158</f>
        <v>50БМ.КТ-120</v>
      </c>
      <c r="U98" s="4" t="str">
        <f>$B$158</f>
        <v>Комплект траверс стола L1200мм</v>
      </c>
      <c r="V98" s="4" t="str">
        <f>$C$158</f>
        <v>1194*100*43</v>
      </c>
      <c r="W98" s="4">
        <v>2</v>
      </c>
      <c r="X98" s="133">
        <f>D$158</f>
        <v>3425</v>
      </c>
      <c r="Y98" s="124"/>
      <c r="Z98" s="121"/>
      <c r="AA98" s="126"/>
      <c r="AB98" s="126"/>
      <c r="AC98" s="126"/>
      <c r="AD98" s="124"/>
      <c r="AF98" s="121"/>
      <c r="AG98" s="126"/>
      <c r="AH98" s="126"/>
      <c r="AI98" s="126"/>
      <c r="AJ98" s="124"/>
      <c r="AL98" s="121"/>
      <c r="AM98" s="126"/>
      <c r="AN98" s="126"/>
      <c r="AO98" s="126"/>
      <c r="AP98" s="124"/>
      <c r="AZ98" s="150"/>
      <c r="BA98" s="108"/>
      <c r="BB98" s="106"/>
      <c r="BC98" s="106"/>
      <c r="BE98" s="121"/>
      <c r="BF98" s="126"/>
      <c r="BG98" s="126"/>
      <c r="BH98" s="126"/>
      <c r="BI98" s="124"/>
      <c r="BJ98" s="124"/>
      <c r="BK98" s="125"/>
      <c r="BL98" s="121"/>
    </row>
    <row r="99" spans="1:64" x14ac:dyDescent="0.2">
      <c r="A99" s="22" t="s">
        <v>522</v>
      </c>
      <c r="B99" s="39" t="s">
        <v>100</v>
      </c>
      <c r="C99" s="40" t="s">
        <v>103</v>
      </c>
      <c r="D99" s="5">
        <f t="shared" si="10"/>
        <v>20862</v>
      </c>
      <c r="E99" s="66">
        <f t="shared" si="16"/>
        <v>27120.600000000002</v>
      </c>
      <c r="F99" s="99" t="s">
        <v>794</v>
      </c>
      <c r="G99" s="99"/>
      <c r="H99" s="132" t="s">
        <v>198</v>
      </c>
      <c r="I99" s="4" t="s">
        <v>161</v>
      </c>
      <c r="J99" s="4" t="s">
        <v>164</v>
      </c>
      <c r="K99" s="4">
        <v>1</v>
      </c>
      <c r="L99" s="133">
        <f>D$186</f>
        <v>3631</v>
      </c>
      <c r="M99" s="186"/>
      <c r="N99" s="159" t="str">
        <f t="shared" si="28"/>
        <v>50БПП.ОСЗ-123К</v>
      </c>
      <c r="O99" s="4" t="str">
        <f t="shared" si="29"/>
        <v>Комплект опор стола П-образных завершающих 1235мм</v>
      </c>
      <c r="P99" s="162" t="str">
        <f t="shared" si="30"/>
        <v>1235*60*713</v>
      </c>
      <c r="Q99" s="4">
        <v>1</v>
      </c>
      <c r="R99" s="133">
        <f t="shared" si="31"/>
        <v>9761</v>
      </c>
      <c r="S99" s="1"/>
      <c r="T99" s="132" t="str">
        <f>$A$159</f>
        <v>50БМ.КТ-140</v>
      </c>
      <c r="U99" s="4" t="str">
        <f>$B$159</f>
        <v>Комплект траверс стола L1400мм</v>
      </c>
      <c r="V99" s="4" t="str">
        <f>$C$159</f>
        <v>1394*100*43</v>
      </c>
      <c r="W99" s="4">
        <v>2</v>
      </c>
      <c r="X99" s="133">
        <f>D$159</f>
        <v>3735</v>
      </c>
      <c r="Y99" s="124"/>
      <c r="Z99" s="121"/>
      <c r="AA99" s="126"/>
      <c r="AB99" s="126"/>
      <c r="AC99" s="126"/>
      <c r="AD99" s="124"/>
      <c r="AF99" s="121"/>
      <c r="AG99" s="126"/>
      <c r="AH99" s="126"/>
      <c r="AI99" s="126"/>
      <c r="AJ99" s="124"/>
      <c r="AL99" s="121"/>
      <c r="AM99" s="126"/>
      <c r="AN99" s="126"/>
      <c r="AO99" s="126"/>
      <c r="AP99" s="124"/>
      <c r="AZ99" s="150"/>
      <c r="BA99" s="108"/>
      <c r="BB99" s="106"/>
      <c r="BC99" s="106"/>
      <c r="BE99" s="121"/>
      <c r="BF99" s="126"/>
      <c r="BG99" s="126"/>
      <c r="BH99" s="126"/>
      <c r="BI99" s="124"/>
      <c r="BJ99" s="124"/>
      <c r="BK99" s="125"/>
      <c r="BL99" s="121"/>
    </row>
    <row r="100" spans="1:64" x14ac:dyDescent="0.2">
      <c r="A100" s="22" t="s">
        <v>523</v>
      </c>
      <c r="B100" s="39" t="s">
        <v>100</v>
      </c>
      <c r="C100" s="40" t="s">
        <v>104</v>
      </c>
      <c r="D100" s="5">
        <f t="shared" si="10"/>
        <v>21333</v>
      </c>
      <c r="E100" s="66">
        <f t="shared" si="16"/>
        <v>27732.9</v>
      </c>
      <c r="F100" s="99" t="s">
        <v>795</v>
      </c>
      <c r="G100" s="99"/>
      <c r="H100" s="132" t="s">
        <v>199</v>
      </c>
      <c r="I100" s="4" t="s">
        <v>161</v>
      </c>
      <c r="J100" s="4" t="s">
        <v>165</v>
      </c>
      <c r="K100" s="4">
        <v>1</v>
      </c>
      <c r="L100" s="133">
        <f>D$187</f>
        <v>4102</v>
      </c>
      <c r="M100" s="186"/>
      <c r="N100" s="159" t="str">
        <f t="shared" si="28"/>
        <v>50БПП.ОСЗ-123К</v>
      </c>
      <c r="O100" s="4" t="str">
        <f t="shared" si="29"/>
        <v>Комплект опор стола П-образных завершающих 1235мм</v>
      </c>
      <c r="P100" s="162" t="str">
        <f t="shared" si="30"/>
        <v>1235*60*713</v>
      </c>
      <c r="Q100" s="4">
        <v>1</v>
      </c>
      <c r="R100" s="133">
        <f t="shared" si="31"/>
        <v>9761</v>
      </c>
      <c r="S100" s="1"/>
      <c r="T100" s="132" t="str">
        <f>$A$160</f>
        <v>50БМ.КТ-160</v>
      </c>
      <c r="U100" s="4" t="str">
        <f>$B$160</f>
        <v>Комплект траверс стола L1600мм</v>
      </c>
      <c r="V100" s="4" t="str">
        <f>$C$160</f>
        <v>1594*100*43</v>
      </c>
      <c r="W100" s="4">
        <v>2</v>
      </c>
      <c r="X100" s="133">
        <f>D$160</f>
        <v>3735</v>
      </c>
      <c r="Y100" s="124"/>
      <c r="Z100" s="121"/>
      <c r="AA100" s="126"/>
      <c r="AB100" s="126"/>
      <c r="AC100" s="126"/>
      <c r="AD100" s="124"/>
      <c r="AF100" s="121"/>
      <c r="AG100" s="126"/>
      <c r="AH100" s="126"/>
      <c r="AI100" s="126"/>
      <c r="AJ100" s="124"/>
      <c r="AL100" s="121"/>
      <c r="AM100" s="126"/>
      <c r="AN100" s="126"/>
      <c r="AO100" s="126"/>
      <c r="AP100" s="124"/>
      <c r="AZ100" s="150"/>
      <c r="BA100" s="108"/>
      <c r="BB100" s="106"/>
      <c r="BC100" s="106"/>
      <c r="BE100" s="121"/>
      <c r="BF100" s="126"/>
      <c r="BG100" s="126"/>
      <c r="BH100" s="126"/>
      <c r="BI100" s="124"/>
      <c r="BJ100" s="124"/>
      <c r="BK100" s="125"/>
      <c r="BL100" s="121"/>
    </row>
    <row r="101" spans="1:64" ht="16.5" thickBot="1" x14ac:dyDescent="0.25">
      <c r="A101" s="47" t="s">
        <v>524</v>
      </c>
      <c r="B101" s="41" t="s">
        <v>100</v>
      </c>
      <c r="C101" s="42" t="s">
        <v>105</v>
      </c>
      <c r="D101" s="43">
        <f t="shared" si="10"/>
        <v>22421</v>
      </c>
      <c r="E101" s="67">
        <f t="shared" si="16"/>
        <v>29147.3</v>
      </c>
      <c r="F101" s="99" t="s">
        <v>796</v>
      </c>
      <c r="G101" s="99"/>
      <c r="H101" s="137" t="s">
        <v>200</v>
      </c>
      <c r="I101" s="30" t="s">
        <v>161</v>
      </c>
      <c r="J101" s="30" t="s">
        <v>166</v>
      </c>
      <c r="K101" s="30">
        <v>1</v>
      </c>
      <c r="L101" s="138">
        <f>D$188</f>
        <v>4572</v>
      </c>
      <c r="M101" s="186"/>
      <c r="N101" s="166" t="str">
        <f t="shared" si="28"/>
        <v>50БПП.ОСЗ-123К</v>
      </c>
      <c r="O101" s="18" t="str">
        <f t="shared" si="29"/>
        <v>Комплект опор стола П-образных завершающих 1235мм</v>
      </c>
      <c r="P101" s="168" t="str">
        <f t="shared" si="30"/>
        <v>1235*60*713</v>
      </c>
      <c r="Q101" s="18">
        <v>1</v>
      </c>
      <c r="R101" s="141">
        <f t="shared" si="31"/>
        <v>9761</v>
      </c>
      <c r="S101" s="1"/>
      <c r="T101" s="135" t="str">
        <f>$A$161</f>
        <v>50БМ.КТ-180</v>
      </c>
      <c r="U101" s="30" t="str">
        <f>$B$161</f>
        <v>Комплект траверс стола L1800мм</v>
      </c>
      <c r="V101" s="30" t="s">
        <v>82</v>
      </c>
      <c r="W101" s="30">
        <v>2</v>
      </c>
      <c r="X101" s="138">
        <f>D$161</f>
        <v>4044</v>
      </c>
      <c r="Y101" s="124"/>
      <c r="Z101" s="121"/>
      <c r="AA101" s="126"/>
      <c r="AB101" s="126"/>
      <c r="AC101" s="126"/>
      <c r="AD101" s="124"/>
      <c r="AF101" s="121"/>
      <c r="AG101" s="126"/>
      <c r="AH101" s="126"/>
      <c r="AI101" s="126"/>
      <c r="AJ101" s="124"/>
      <c r="AL101" s="121"/>
      <c r="AM101" s="126"/>
      <c r="AN101" s="126"/>
      <c r="AO101" s="126"/>
      <c r="AP101" s="124"/>
      <c r="AZ101" s="150"/>
      <c r="BA101" s="108"/>
      <c r="BB101" s="106"/>
      <c r="BC101" s="106"/>
      <c r="BE101" s="121"/>
      <c r="BF101" s="126"/>
      <c r="BG101" s="126"/>
      <c r="BH101" s="126"/>
      <c r="BI101" s="124"/>
      <c r="BJ101" s="124"/>
      <c r="BK101" s="125"/>
      <c r="BL101" s="121"/>
    </row>
    <row r="102" spans="1:64" x14ac:dyDescent="0.2">
      <c r="A102" s="36" t="s">
        <v>525</v>
      </c>
      <c r="B102" s="37" t="s">
        <v>106</v>
      </c>
      <c r="C102" s="38" t="s">
        <v>108</v>
      </c>
      <c r="D102" s="26">
        <f t="shared" ref="D102:D116" si="32">L102*K102+R102*Q102+X102*W102+AD102*AC102+AJ102*AI102+AP102*AO102</f>
        <v>33672</v>
      </c>
      <c r="E102" s="65">
        <f t="shared" si="16"/>
        <v>43773.599999999999</v>
      </c>
      <c r="F102" s="99" t="s">
        <v>797</v>
      </c>
      <c r="G102" s="99"/>
      <c r="H102" s="130" t="s">
        <v>196</v>
      </c>
      <c r="I102" s="13" t="s">
        <v>161</v>
      </c>
      <c r="J102" s="13" t="s">
        <v>162</v>
      </c>
      <c r="K102" s="13">
        <v>2</v>
      </c>
      <c r="L102" s="131">
        <f>D$184</f>
        <v>2761</v>
      </c>
      <c r="M102" s="186"/>
      <c r="N102" s="165" t="str">
        <f t="shared" si="28"/>
        <v>50БПП.ОСЗ-123К</v>
      </c>
      <c r="O102" s="13" t="str">
        <f t="shared" si="29"/>
        <v>Комплект опор стола П-образных завершающих 1235мм</v>
      </c>
      <c r="P102" s="167" t="str">
        <f t="shared" si="30"/>
        <v>1235*60*713</v>
      </c>
      <c r="Q102" s="13">
        <v>1</v>
      </c>
      <c r="R102" s="131">
        <f t="shared" si="31"/>
        <v>9761</v>
      </c>
      <c r="S102" s="1"/>
      <c r="T102" s="169" t="str">
        <f>$A$153</f>
        <v>50БПП.ОСП-123</v>
      </c>
      <c r="U102" s="13" t="str">
        <f>$B$153</f>
        <v>Опора стола проходная 1235мм</v>
      </c>
      <c r="V102" s="13" t="str">
        <f>$C$153</f>
        <v>1235*60*713</v>
      </c>
      <c r="W102" s="13">
        <v>1</v>
      </c>
      <c r="X102" s="131">
        <f>D153</f>
        <v>5929</v>
      </c>
      <c r="Y102" s="124"/>
      <c r="Z102" s="130" t="str">
        <f>$A$157</f>
        <v>50БМ.КТ-100</v>
      </c>
      <c r="AA102" s="13" t="str">
        <f>$B$157</f>
        <v>Комплект траверс стола L1000мм</v>
      </c>
      <c r="AB102" s="13" t="str">
        <f>$C$157</f>
        <v>994*100*43</v>
      </c>
      <c r="AC102" s="13">
        <v>4</v>
      </c>
      <c r="AD102" s="131">
        <f>D157</f>
        <v>3115</v>
      </c>
      <c r="AF102" s="121"/>
      <c r="AG102" s="126"/>
      <c r="AH102" s="126"/>
      <c r="AI102" s="126"/>
      <c r="AJ102" s="124"/>
      <c r="AL102" s="121"/>
      <c r="AM102" s="126"/>
      <c r="AN102" s="126"/>
      <c r="AO102" s="126"/>
      <c r="AP102" s="124"/>
      <c r="AZ102" s="150"/>
      <c r="BA102" s="108"/>
      <c r="BB102" s="106"/>
      <c r="BC102" s="106"/>
      <c r="BE102" s="121"/>
      <c r="BF102" s="126"/>
      <c r="BG102" s="126"/>
      <c r="BH102" s="126"/>
      <c r="BI102" s="124"/>
      <c r="BJ102" s="124"/>
      <c r="BK102" s="125"/>
      <c r="BL102" s="121"/>
    </row>
    <row r="103" spans="1:64" x14ac:dyDescent="0.2">
      <c r="A103" s="22" t="s">
        <v>526</v>
      </c>
      <c r="B103" s="39" t="s">
        <v>106</v>
      </c>
      <c r="C103" s="40" t="s">
        <v>109</v>
      </c>
      <c r="D103" s="5">
        <f t="shared" si="32"/>
        <v>35792</v>
      </c>
      <c r="E103" s="66">
        <f t="shared" si="16"/>
        <v>46529.599999999999</v>
      </c>
      <c r="F103" s="99" t="s">
        <v>798</v>
      </c>
      <c r="G103" s="99"/>
      <c r="H103" s="132" t="s">
        <v>197</v>
      </c>
      <c r="I103" s="4" t="s">
        <v>161</v>
      </c>
      <c r="J103" s="4" t="s">
        <v>163</v>
      </c>
      <c r="K103" s="4">
        <v>2</v>
      </c>
      <c r="L103" s="133">
        <f>D$185</f>
        <v>3201</v>
      </c>
      <c r="M103" s="186"/>
      <c r="N103" s="159" t="str">
        <f t="shared" si="28"/>
        <v>50БПП.ОСЗ-123К</v>
      </c>
      <c r="O103" s="4" t="str">
        <f t="shared" si="29"/>
        <v>Комплект опор стола П-образных завершающих 1235мм</v>
      </c>
      <c r="P103" s="162" t="str">
        <f t="shared" si="30"/>
        <v>1235*60*713</v>
      </c>
      <c r="Q103" s="4">
        <v>1</v>
      </c>
      <c r="R103" s="133">
        <f t="shared" si="31"/>
        <v>9761</v>
      </c>
      <c r="S103" s="1"/>
      <c r="T103" s="132" t="str">
        <f t="shared" ref="T103:T111" si="33">$A$153</f>
        <v>50БПП.ОСП-123</v>
      </c>
      <c r="U103" s="4" t="str">
        <f t="shared" ref="U103:U111" si="34">$B$153</f>
        <v>Опора стола проходная 1235мм</v>
      </c>
      <c r="V103" s="4" t="str">
        <f t="shared" ref="V103:V111" si="35">$C$153</f>
        <v>1235*60*713</v>
      </c>
      <c r="W103" s="4">
        <v>1</v>
      </c>
      <c r="X103" s="133">
        <f>D153</f>
        <v>5929</v>
      </c>
      <c r="Y103" s="124"/>
      <c r="Z103" s="132" t="str">
        <f>$A$158</f>
        <v>50БМ.КТ-120</v>
      </c>
      <c r="AA103" s="4" t="str">
        <f>$B$158</f>
        <v>Комплект траверс стола L1200мм</v>
      </c>
      <c r="AB103" s="4" t="str">
        <f>$C$158</f>
        <v>1194*100*43</v>
      </c>
      <c r="AC103" s="4">
        <v>4</v>
      </c>
      <c r="AD103" s="133">
        <f>D158</f>
        <v>3425</v>
      </c>
      <c r="AF103" s="121"/>
      <c r="AG103" s="126"/>
      <c r="AH103" s="126"/>
      <c r="AI103" s="126"/>
      <c r="AJ103" s="124"/>
      <c r="AL103" s="121"/>
      <c r="AM103" s="126"/>
      <c r="AN103" s="126"/>
      <c r="AO103" s="126"/>
      <c r="AP103" s="124"/>
      <c r="AZ103" s="150"/>
      <c r="BA103" s="108"/>
      <c r="BB103" s="106"/>
      <c r="BC103" s="106"/>
      <c r="BE103" s="121"/>
      <c r="BF103" s="126"/>
      <c r="BG103" s="126"/>
      <c r="BH103" s="126"/>
      <c r="BI103" s="124"/>
      <c r="BJ103" s="124"/>
      <c r="BK103" s="125"/>
      <c r="BL103" s="121"/>
    </row>
    <row r="104" spans="1:64" x14ac:dyDescent="0.2">
      <c r="A104" s="22" t="s">
        <v>527</v>
      </c>
      <c r="B104" s="39" t="s">
        <v>106</v>
      </c>
      <c r="C104" s="40" t="s">
        <v>110</v>
      </c>
      <c r="D104" s="5">
        <f t="shared" si="32"/>
        <v>37892</v>
      </c>
      <c r="E104" s="66">
        <f t="shared" si="16"/>
        <v>49259.6</v>
      </c>
      <c r="F104" s="99" t="s">
        <v>799</v>
      </c>
      <c r="G104" s="99"/>
      <c r="H104" s="132" t="s">
        <v>198</v>
      </c>
      <c r="I104" s="4" t="s">
        <v>161</v>
      </c>
      <c r="J104" s="4" t="s">
        <v>164</v>
      </c>
      <c r="K104" s="4">
        <v>2</v>
      </c>
      <c r="L104" s="133">
        <f>D$186</f>
        <v>3631</v>
      </c>
      <c r="M104" s="186"/>
      <c r="N104" s="159" t="str">
        <f t="shared" si="28"/>
        <v>50БПП.ОСЗ-123К</v>
      </c>
      <c r="O104" s="4" t="str">
        <f t="shared" si="29"/>
        <v>Комплект опор стола П-образных завершающих 1235мм</v>
      </c>
      <c r="P104" s="162" t="str">
        <f t="shared" si="30"/>
        <v>1235*60*713</v>
      </c>
      <c r="Q104" s="4">
        <v>1</v>
      </c>
      <c r="R104" s="133">
        <f t="shared" si="31"/>
        <v>9761</v>
      </c>
      <c r="S104" s="1"/>
      <c r="T104" s="132" t="str">
        <f t="shared" si="33"/>
        <v>50БПП.ОСП-123</v>
      </c>
      <c r="U104" s="4" t="str">
        <f t="shared" si="34"/>
        <v>Опора стола проходная 1235мм</v>
      </c>
      <c r="V104" s="4" t="str">
        <f t="shared" si="35"/>
        <v>1235*60*713</v>
      </c>
      <c r="W104" s="4">
        <v>1</v>
      </c>
      <c r="X104" s="133">
        <f>D153</f>
        <v>5929</v>
      </c>
      <c r="Y104" s="124"/>
      <c r="Z104" s="132" t="str">
        <f>$A$159</f>
        <v>50БМ.КТ-140</v>
      </c>
      <c r="AA104" s="4" t="str">
        <f>$B$159</f>
        <v>Комплект траверс стола L1400мм</v>
      </c>
      <c r="AB104" s="4" t="str">
        <f>$C$159</f>
        <v>1394*100*43</v>
      </c>
      <c r="AC104" s="4">
        <v>4</v>
      </c>
      <c r="AD104" s="133">
        <f>D159</f>
        <v>3735</v>
      </c>
      <c r="AF104" s="121"/>
      <c r="AG104" s="126"/>
      <c r="AH104" s="126"/>
      <c r="AI104" s="126"/>
      <c r="AJ104" s="124"/>
      <c r="AL104" s="121"/>
      <c r="AM104" s="126"/>
      <c r="AN104" s="126"/>
      <c r="AO104" s="126"/>
      <c r="AP104" s="124"/>
      <c r="AZ104" s="150"/>
      <c r="BA104" s="108"/>
      <c r="BB104" s="106"/>
      <c r="BC104" s="106"/>
      <c r="BE104" s="121"/>
      <c r="BF104" s="126"/>
      <c r="BG104" s="126"/>
      <c r="BH104" s="126"/>
      <c r="BI104" s="124"/>
      <c r="BJ104" s="124"/>
      <c r="BK104" s="125"/>
      <c r="BL104" s="121"/>
    </row>
    <row r="105" spans="1:64" x14ac:dyDescent="0.2">
      <c r="A105" s="22" t="s">
        <v>528</v>
      </c>
      <c r="B105" s="39" t="s">
        <v>106</v>
      </c>
      <c r="C105" s="40" t="s">
        <v>111</v>
      </c>
      <c r="D105" s="5">
        <f t="shared" si="32"/>
        <v>38834</v>
      </c>
      <c r="E105" s="66">
        <f t="shared" si="16"/>
        <v>50484.200000000004</v>
      </c>
      <c r="F105" s="99" t="s">
        <v>717</v>
      </c>
      <c r="G105" s="99"/>
      <c r="H105" s="132" t="s">
        <v>199</v>
      </c>
      <c r="I105" s="4" t="s">
        <v>161</v>
      </c>
      <c r="J105" s="4" t="s">
        <v>165</v>
      </c>
      <c r="K105" s="4">
        <v>2</v>
      </c>
      <c r="L105" s="133">
        <f>D$187</f>
        <v>4102</v>
      </c>
      <c r="M105" s="186"/>
      <c r="N105" s="159" t="str">
        <f t="shared" si="28"/>
        <v>50БПП.ОСЗ-123К</v>
      </c>
      <c r="O105" s="4" t="str">
        <f t="shared" si="29"/>
        <v>Комплект опор стола П-образных завершающих 1235мм</v>
      </c>
      <c r="P105" s="162" t="str">
        <f t="shared" si="30"/>
        <v>1235*60*713</v>
      </c>
      <c r="Q105" s="4">
        <v>1</v>
      </c>
      <c r="R105" s="133">
        <f t="shared" si="31"/>
        <v>9761</v>
      </c>
      <c r="S105" s="1"/>
      <c r="T105" s="132" t="str">
        <f t="shared" si="33"/>
        <v>50БПП.ОСП-123</v>
      </c>
      <c r="U105" s="4" t="str">
        <f t="shared" si="34"/>
        <v>Опора стола проходная 1235мм</v>
      </c>
      <c r="V105" s="4" t="str">
        <f t="shared" si="35"/>
        <v>1235*60*713</v>
      </c>
      <c r="W105" s="4">
        <v>1</v>
      </c>
      <c r="X105" s="133">
        <f>D153</f>
        <v>5929</v>
      </c>
      <c r="Y105" s="124"/>
      <c r="Z105" s="132" t="str">
        <f>$A$160</f>
        <v>50БМ.КТ-160</v>
      </c>
      <c r="AA105" s="4" t="str">
        <f>$B$160</f>
        <v>Комплект траверс стола L1600мм</v>
      </c>
      <c r="AB105" s="4" t="str">
        <f>$C$160</f>
        <v>1594*100*43</v>
      </c>
      <c r="AC105" s="4">
        <v>4</v>
      </c>
      <c r="AD105" s="133">
        <f>D160</f>
        <v>3735</v>
      </c>
      <c r="AF105" s="121"/>
      <c r="AG105" s="126"/>
      <c r="AH105" s="126"/>
      <c r="AI105" s="126"/>
      <c r="AJ105" s="124"/>
      <c r="AL105" s="121"/>
      <c r="AM105" s="126"/>
      <c r="AN105" s="126"/>
      <c r="AO105" s="126"/>
      <c r="AP105" s="124"/>
      <c r="AZ105" s="150"/>
      <c r="BA105" s="108"/>
      <c r="BB105" s="106"/>
      <c r="BC105" s="106"/>
      <c r="BE105" s="121"/>
      <c r="BF105" s="126"/>
      <c r="BG105" s="126"/>
      <c r="BH105" s="126"/>
      <c r="BI105" s="124"/>
      <c r="BJ105" s="124"/>
      <c r="BK105" s="125"/>
      <c r="BL105" s="121"/>
    </row>
    <row r="106" spans="1:64" ht="16.5" thickBot="1" x14ac:dyDescent="0.25">
      <c r="A106" s="47" t="s">
        <v>529</v>
      </c>
      <c r="B106" s="41" t="s">
        <v>106</v>
      </c>
      <c r="C106" s="42" t="s">
        <v>112</v>
      </c>
      <c r="D106" s="43">
        <f t="shared" si="32"/>
        <v>41010</v>
      </c>
      <c r="E106" s="67">
        <f t="shared" si="16"/>
        <v>53313</v>
      </c>
      <c r="F106" s="99" t="s">
        <v>800</v>
      </c>
      <c r="G106" s="99"/>
      <c r="H106" s="135" t="s">
        <v>200</v>
      </c>
      <c r="I106" s="18" t="s">
        <v>161</v>
      </c>
      <c r="J106" s="18" t="s">
        <v>166</v>
      </c>
      <c r="K106" s="18">
        <v>2</v>
      </c>
      <c r="L106" s="141">
        <f>D$188</f>
        <v>4572</v>
      </c>
      <c r="M106" s="186"/>
      <c r="N106" s="166" t="str">
        <f t="shared" si="28"/>
        <v>50БПП.ОСЗ-123К</v>
      </c>
      <c r="O106" s="18" t="str">
        <f t="shared" si="29"/>
        <v>Комплект опор стола П-образных завершающих 1235мм</v>
      </c>
      <c r="P106" s="168" t="str">
        <f t="shared" si="30"/>
        <v>1235*60*713</v>
      </c>
      <c r="Q106" s="18">
        <v>1</v>
      </c>
      <c r="R106" s="141">
        <f t="shared" si="31"/>
        <v>9761</v>
      </c>
      <c r="S106" s="1"/>
      <c r="T106" s="135" t="str">
        <f t="shared" si="33"/>
        <v>50БПП.ОСП-123</v>
      </c>
      <c r="U106" s="18" t="str">
        <f t="shared" si="34"/>
        <v>Опора стола проходная 1235мм</v>
      </c>
      <c r="V106" s="18" t="str">
        <f t="shared" si="35"/>
        <v>1235*60*713</v>
      </c>
      <c r="W106" s="18">
        <v>1</v>
      </c>
      <c r="X106" s="141">
        <f>D153</f>
        <v>5929</v>
      </c>
      <c r="Y106" s="124"/>
      <c r="Z106" s="135" t="str">
        <f>$A$161</f>
        <v>50БМ.КТ-180</v>
      </c>
      <c r="AA106" s="18" t="str">
        <f>$B$161</f>
        <v>Комплект траверс стола L1800мм</v>
      </c>
      <c r="AB106" s="18" t="str">
        <f>$C$161</f>
        <v>1794*100*43</v>
      </c>
      <c r="AC106" s="18">
        <v>4</v>
      </c>
      <c r="AD106" s="141">
        <f>D161</f>
        <v>4044</v>
      </c>
      <c r="AF106" s="121"/>
      <c r="AG106" s="126"/>
      <c r="AH106" s="126"/>
      <c r="AI106" s="126"/>
      <c r="AJ106" s="124"/>
      <c r="AL106" s="121"/>
      <c r="AM106" s="126"/>
      <c r="AN106" s="126"/>
      <c r="AO106" s="126"/>
      <c r="AP106" s="124"/>
      <c r="AZ106" s="150"/>
      <c r="BA106" s="108"/>
      <c r="BB106" s="106"/>
      <c r="BC106" s="106"/>
      <c r="BE106" s="121"/>
      <c r="BF106" s="126"/>
      <c r="BG106" s="126"/>
      <c r="BH106" s="126"/>
      <c r="BI106" s="124"/>
      <c r="BJ106" s="124"/>
      <c r="BK106" s="125"/>
      <c r="BL106" s="121"/>
    </row>
    <row r="107" spans="1:64" x14ac:dyDescent="0.2">
      <c r="A107" s="36" t="s">
        <v>530</v>
      </c>
      <c r="B107" s="37" t="s">
        <v>107</v>
      </c>
      <c r="C107" s="38" t="s">
        <v>113</v>
      </c>
      <c r="D107" s="26">
        <f t="shared" si="32"/>
        <v>48592</v>
      </c>
      <c r="E107" s="65">
        <f t="shared" si="16"/>
        <v>63169.599999999999</v>
      </c>
      <c r="F107" s="99" t="s">
        <v>801</v>
      </c>
      <c r="G107" s="99"/>
      <c r="H107" s="139" t="s">
        <v>196</v>
      </c>
      <c r="I107" s="97" t="s">
        <v>161</v>
      </c>
      <c r="J107" s="97" t="s">
        <v>162</v>
      </c>
      <c r="K107" s="97">
        <v>3</v>
      </c>
      <c r="L107" s="140">
        <f>D$184</f>
        <v>2761</v>
      </c>
      <c r="M107" s="186"/>
      <c r="N107" s="158" t="str">
        <f t="shared" si="28"/>
        <v>50БПП.ОСЗ-123К</v>
      </c>
      <c r="O107" s="97" t="str">
        <f t="shared" si="29"/>
        <v>Комплект опор стола П-образных завершающих 1235мм</v>
      </c>
      <c r="P107" s="161" t="str">
        <f t="shared" si="30"/>
        <v>1235*60*713</v>
      </c>
      <c r="Q107" s="97">
        <v>1</v>
      </c>
      <c r="R107" s="140">
        <f t="shared" si="31"/>
        <v>9761</v>
      </c>
      <c r="S107" s="1"/>
      <c r="T107" s="139" t="str">
        <f t="shared" si="33"/>
        <v>50БПП.ОСП-123</v>
      </c>
      <c r="U107" s="97" t="str">
        <f t="shared" si="34"/>
        <v>Опора стола проходная 1235мм</v>
      </c>
      <c r="V107" s="97" t="str">
        <f t="shared" si="35"/>
        <v>1235*60*713</v>
      </c>
      <c r="W107" s="97">
        <v>2</v>
      </c>
      <c r="X107" s="140">
        <f>D153</f>
        <v>5929</v>
      </c>
      <c r="Y107" s="124"/>
      <c r="Z107" s="130" t="str">
        <f>$A$157</f>
        <v>50БМ.КТ-100</v>
      </c>
      <c r="AA107" s="97" t="str">
        <f>$B$157</f>
        <v>Комплект траверс стола L1000мм</v>
      </c>
      <c r="AB107" s="97" t="str">
        <f>$C$157</f>
        <v>994*100*43</v>
      </c>
      <c r="AC107" s="97">
        <v>6</v>
      </c>
      <c r="AD107" s="140">
        <f>D157</f>
        <v>3115</v>
      </c>
      <c r="AF107" s="121"/>
      <c r="AG107" s="126"/>
      <c r="AH107" s="126"/>
      <c r="AI107" s="126"/>
      <c r="AJ107" s="124"/>
      <c r="AL107" s="121"/>
      <c r="AM107" s="126"/>
      <c r="AN107" s="126"/>
      <c r="AO107" s="126"/>
      <c r="AP107" s="124"/>
      <c r="AZ107" s="150"/>
      <c r="BA107" s="108"/>
      <c r="BB107" s="106"/>
      <c r="BC107" s="106"/>
      <c r="BE107" s="121"/>
      <c r="BF107" s="126"/>
      <c r="BG107" s="126"/>
      <c r="BH107" s="126"/>
      <c r="BI107" s="124"/>
      <c r="BJ107" s="124"/>
      <c r="BK107" s="125"/>
      <c r="BL107" s="121"/>
    </row>
    <row r="108" spans="1:64" x14ac:dyDescent="0.2">
      <c r="A108" s="22" t="s">
        <v>531</v>
      </c>
      <c r="B108" s="39" t="s">
        <v>107</v>
      </c>
      <c r="C108" s="40" t="s">
        <v>112</v>
      </c>
      <c r="D108" s="5">
        <f t="shared" si="32"/>
        <v>51772</v>
      </c>
      <c r="E108" s="66">
        <f t="shared" si="16"/>
        <v>67303.600000000006</v>
      </c>
      <c r="F108" s="99" t="s">
        <v>802</v>
      </c>
      <c r="G108" s="99"/>
      <c r="H108" s="132" t="s">
        <v>197</v>
      </c>
      <c r="I108" s="4" t="s">
        <v>161</v>
      </c>
      <c r="J108" s="4" t="s">
        <v>163</v>
      </c>
      <c r="K108" s="4">
        <v>3</v>
      </c>
      <c r="L108" s="133">
        <f>D$185</f>
        <v>3201</v>
      </c>
      <c r="M108" s="186"/>
      <c r="N108" s="159" t="str">
        <f t="shared" si="28"/>
        <v>50БПП.ОСЗ-123К</v>
      </c>
      <c r="O108" s="4" t="str">
        <f t="shared" si="29"/>
        <v>Комплект опор стола П-образных завершающих 1235мм</v>
      </c>
      <c r="P108" s="162" t="str">
        <f t="shared" si="30"/>
        <v>1235*60*713</v>
      </c>
      <c r="Q108" s="4">
        <v>1</v>
      </c>
      <c r="R108" s="133">
        <f t="shared" si="31"/>
        <v>9761</v>
      </c>
      <c r="S108" s="1"/>
      <c r="T108" s="132" t="str">
        <f t="shared" si="33"/>
        <v>50БПП.ОСП-123</v>
      </c>
      <c r="U108" s="4" t="str">
        <f t="shared" si="34"/>
        <v>Опора стола проходная 1235мм</v>
      </c>
      <c r="V108" s="4" t="str">
        <f t="shared" si="35"/>
        <v>1235*60*713</v>
      </c>
      <c r="W108" s="4">
        <v>2</v>
      </c>
      <c r="X108" s="133">
        <f>D153</f>
        <v>5929</v>
      </c>
      <c r="Y108" s="124"/>
      <c r="Z108" s="132" t="str">
        <f>$A$158</f>
        <v>50БМ.КТ-120</v>
      </c>
      <c r="AA108" s="4" t="str">
        <f>$B$158</f>
        <v>Комплект траверс стола L1200мм</v>
      </c>
      <c r="AB108" s="4" t="str">
        <f>$C$158</f>
        <v>1194*100*43</v>
      </c>
      <c r="AC108" s="4">
        <v>6</v>
      </c>
      <c r="AD108" s="133">
        <f>D158</f>
        <v>3425</v>
      </c>
      <c r="AF108" s="121"/>
      <c r="AG108" s="126"/>
      <c r="AH108" s="126"/>
      <c r="AI108" s="126"/>
      <c r="AJ108" s="124"/>
      <c r="AL108" s="121"/>
      <c r="AM108" s="126"/>
      <c r="AN108" s="126"/>
      <c r="AO108" s="126"/>
      <c r="AP108" s="124"/>
      <c r="AZ108" s="150"/>
      <c r="BA108" s="108"/>
      <c r="BB108" s="106"/>
      <c r="BC108" s="106"/>
      <c r="BE108" s="121"/>
      <c r="BF108" s="126"/>
      <c r="BG108" s="126"/>
      <c r="BH108" s="126"/>
      <c r="BI108" s="124"/>
      <c r="BJ108" s="124"/>
      <c r="BK108" s="125"/>
      <c r="BL108" s="121"/>
    </row>
    <row r="109" spans="1:64" x14ac:dyDescent="0.2">
      <c r="A109" s="22" t="s">
        <v>532</v>
      </c>
      <c r="B109" s="39" t="s">
        <v>107</v>
      </c>
      <c r="C109" s="40" t="s">
        <v>114</v>
      </c>
      <c r="D109" s="5">
        <f t="shared" si="32"/>
        <v>54922</v>
      </c>
      <c r="E109" s="66">
        <f t="shared" si="16"/>
        <v>71398.600000000006</v>
      </c>
      <c r="F109" s="99" t="s">
        <v>803</v>
      </c>
      <c r="G109" s="99"/>
      <c r="H109" s="132" t="s">
        <v>198</v>
      </c>
      <c r="I109" s="4" t="s">
        <v>161</v>
      </c>
      <c r="J109" s="4" t="s">
        <v>164</v>
      </c>
      <c r="K109" s="4">
        <v>3</v>
      </c>
      <c r="L109" s="133">
        <f>D$186</f>
        <v>3631</v>
      </c>
      <c r="M109" s="186"/>
      <c r="N109" s="159" t="str">
        <f t="shared" si="28"/>
        <v>50БПП.ОСЗ-123К</v>
      </c>
      <c r="O109" s="4" t="str">
        <f t="shared" si="29"/>
        <v>Комплект опор стола П-образных завершающих 1235мм</v>
      </c>
      <c r="P109" s="162" t="str">
        <f t="shared" si="30"/>
        <v>1235*60*713</v>
      </c>
      <c r="Q109" s="4">
        <v>1</v>
      </c>
      <c r="R109" s="133">
        <f t="shared" si="31"/>
        <v>9761</v>
      </c>
      <c r="S109" s="1"/>
      <c r="T109" s="132" t="str">
        <f t="shared" si="33"/>
        <v>50БПП.ОСП-123</v>
      </c>
      <c r="U109" s="4" t="str">
        <f t="shared" si="34"/>
        <v>Опора стола проходная 1235мм</v>
      </c>
      <c r="V109" s="4" t="str">
        <f t="shared" si="35"/>
        <v>1235*60*713</v>
      </c>
      <c r="W109" s="4">
        <v>2</v>
      </c>
      <c r="X109" s="133">
        <f>D153</f>
        <v>5929</v>
      </c>
      <c r="Y109" s="124"/>
      <c r="Z109" s="132" t="str">
        <f>$A$159</f>
        <v>50БМ.КТ-140</v>
      </c>
      <c r="AA109" s="4" t="str">
        <f>$B$159</f>
        <v>Комплект траверс стола L1400мм</v>
      </c>
      <c r="AB109" s="4" t="str">
        <f>$C$159</f>
        <v>1394*100*43</v>
      </c>
      <c r="AC109" s="4">
        <v>6</v>
      </c>
      <c r="AD109" s="133">
        <f>D159</f>
        <v>3735</v>
      </c>
      <c r="AF109" s="121"/>
      <c r="AG109" s="126"/>
      <c r="AH109" s="126"/>
      <c r="AI109" s="126"/>
      <c r="AJ109" s="124"/>
      <c r="AL109" s="121"/>
      <c r="AM109" s="126"/>
      <c r="AN109" s="126"/>
      <c r="AO109" s="126"/>
      <c r="AP109" s="124"/>
      <c r="AZ109" s="150"/>
      <c r="BA109" s="108"/>
      <c r="BB109" s="106"/>
      <c r="BC109" s="106"/>
      <c r="BE109" s="121"/>
      <c r="BF109" s="126"/>
      <c r="BG109" s="126"/>
      <c r="BH109" s="126"/>
      <c r="BI109" s="124"/>
      <c r="BJ109" s="124"/>
      <c r="BK109" s="125"/>
      <c r="BL109" s="121"/>
    </row>
    <row r="110" spans="1:64" x14ac:dyDescent="0.2">
      <c r="A110" s="22" t="s">
        <v>533</v>
      </c>
      <c r="B110" s="39" t="s">
        <v>107</v>
      </c>
      <c r="C110" s="40" t="s">
        <v>115</v>
      </c>
      <c r="D110" s="5">
        <f t="shared" si="32"/>
        <v>56335</v>
      </c>
      <c r="E110" s="66">
        <f t="shared" si="16"/>
        <v>73235.5</v>
      </c>
      <c r="F110" s="99" t="s">
        <v>804</v>
      </c>
      <c r="G110" s="99"/>
      <c r="H110" s="132" t="s">
        <v>199</v>
      </c>
      <c r="I110" s="4" t="s">
        <v>161</v>
      </c>
      <c r="J110" s="4" t="s">
        <v>165</v>
      </c>
      <c r="K110" s="4">
        <v>3</v>
      </c>
      <c r="L110" s="133">
        <f>D$187</f>
        <v>4102</v>
      </c>
      <c r="M110" s="186"/>
      <c r="N110" s="159" t="str">
        <f t="shared" si="28"/>
        <v>50БПП.ОСЗ-123К</v>
      </c>
      <c r="O110" s="4" t="str">
        <f t="shared" si="29"/>
        <v>Комплект опор стола П-образных завершающих 1235мм</v>
      </c>
      <c r="P110" s="162" t="str">
        <f t="shared" si="30"/>
        <v>1235*60*713</v>
      </c>
      <c r="Q110" s="4">
        <v>1</v>
      </c>
      <c r="R110" s="133">
        <f t="shared" si="31"/>
        <v>9761</v>
      </c>
      <c r="S110" s="1"/>
      <c r="T110" s="132" t="str">
        <f t="shared" si="33"/>
        <v>50БПП.ОСП-123</v>
      </c>
      <c r="U110" s="4" t="str">
        <f t="shared" si="34"/>
        <v>Опора стола проходная 1235мм</v>
      </c>
      <c r="V110" s="4" t="str">
        <f t="shared" si="35"/>
        <v>1235*60*713</v>
      </c>
      <c r="W110" s="4">
        <v>2</v>
      </c>
      <c r="X110" s="133">
        <f>D153</f>
        <v>5929</v>
      </c>
      <c r="Y110" s="124"/>
      <c r="Z110" s="132" t="str">
        <f>$A$160</f>
        <v>50БМ.КТ-160</v>
      </c>
      <c r="AA110" s="4" t="str">
        <f>$B$160</f>
        <v>Комплект траверс стола L1600мм</v>
      </c>
      <c r="AB110" s="4" t="str">
        <f>$C$160</f>
        <v>1594*100*43</v>
      </c>
      <c r="AC110" s="4">
        <v>6</v>
      </c>
      <c r="AD110" s="133">
        <f>D160</f>
        <v>3735</v>
      </c>
      <c r="AF110" s="121"/>
      <c r="AG110" s="126"/>
      <c r="AH110" s="126"/>
      <c r="AI110" s="126"/>
      <c r="AJ110" s="124"/>
      <c r="AL110" s="121"/>
      <c r="AM110" s="126"/>
      <c r="AN110" s="126"/>
      <c r="AO110" s="126"/>
      <c r="AP110" s="124"/>
      <c r="AZ110" s="150"/>
      <c r="BA110" s="108"/>
      <c r="BB110" s="106"/>
      <c r="BC110" s="106"/>
      <c r="BE110" s="121"/>
      <c r="BF110" s="126"/>
      <c r="BG110" s="126"/>
      <c r="BH110" s="126"/>
      <c r="BI110" s="124"/>
      <c r="BJ110" s="124"/>
      <c r="BK110" s="125"/>
      <c r="BL110" s="121"/>
    </row>
    <row r="111" spans="1:64" ht="16.5" thickBot="1" x14ac:dyDescent="0.25">
      <c r="A111" s="47" t="s">
        <v>534</v>
      </c>
      <c r="B111" s="41" t="s">
        <v>107</v>
      </c>
      <c r="C111" s="42" t="s">
        <v>116</v>
      </c>
      <c r="D111" s="43">
        <f t="shared" si="32"/>
        <v>59599</v>
      </c>
      <c r="E111" s="67">
        <f t="shared" si="16"/>
        <v>77478.7</v>
      </c>
      <c r="F111" s="99" t="s">
        <v>805</v>
      </c>
      <c r="G111" s="99"/>
      <c r="H111" s="137" t="s">
        <v>200</v>
      </c>
      <c r="I111" s="30" t="s">
        <v>161</v>
      </c>
      <c r="J111" s="30" t="s">
        <v>166</v>
      </c>
      <c r="K111" s="30">
        <v>3</v>
      </c>
      <c r="L111" s="138">
        <f>D$188</f>
        <v>4572</v>
      </c>
      <c r="M111" s="186"/>
      <c r="N111" s="160" t="str">
        <f t="shared" si="28"/>
        <v>50БПП.ОСЗ-123К</v>
      </c>
      <c r="O111" s="164" t="str">
        <f t="shared" si="29"/>
        <v>Комплект опор стола П-образных завершающих 1235мм</v>
      </c>
      <c r="P111" s="163" t="str">
        <f t="shared" si="30"/>
        <v>1235*60*713</v>
      </c>
      <c r="Q111" s="30">
        <v>1</v>
      </c>
      <c r="R111" s="138">
        <f t="shared" si="31"/>
        <v>9761</v>
      </c>
      <c r="S111" s="1"/>
      <c r="T111" s="137" t="str">
        <f t="shared" si="33"/>
        <v>50БПП.ОСП-123</v>
      </c>
      <c r="U111" s="30" t="str">
        <f t="shared" si="34"/>
        <v>Опора стола проходная 1235мм</v>
      </c>
      <c r="V111" s="30" t="str">
        <f t="shared" si="35"/>
        <v>1235*60*713</v>
      </c>
      <c r="W111" s="30">
        <v>2</v>
      </c>
      <c r="X111" s="138">
        <f>D153</f>
        <v>5929</v>
      </c>
      <c r="Y111" s="124"/>
      <c r="Z111" s="135" t="str">
        <f>$A$161</f>
        <v>50БМ.КТ-180</v>
      </c>
      <c r="AA111" s="18" t="str">
        <f>$B$161</f>
        <v>Комплект траверс стола L1800мм</v>
      </c>
      <c r="AB111" s="18" t="str">
        <f>$C$161</f>
        <v>1794*100*43</v>
      </c>
      <c r="AC111" s="18">
        <v>6</v>
      </c>
      <c r="AD111" s="141">
        <f>D161</f>
        <v>4044</v>
      </c>
      <c r="AF111" s="121"/>
      <c r="AG111" s="126"/>
      <c r="AH111" s="126"/>
      <c r="AI111" s="126"/>
      <c r="AJ111" s="124"/>
      <c r="AL111" s="121"/>
      <c r="AM111" s="126"/>
      <c r="AN111" s="126"/>
      <c r="AO111" s="126"/>
      <c r="AP111" s="124"/>
      <c r="AZ111" s="150"/>
      <c r="BA111" s="108"/>
      <c r="BB111" s="106"/>
      <c r="BC111" s="106"/>
      <c r="BE111" s="121"/>
      <c r="BF111" s="126"/>
      <c r="BG111" s="126"/>
      <c r="BH111" s="126"/>
      <c r="BI111" s="124"/>
      <c r="BJ111" s="124"/>
      <c r="BK111" s="125"/>
      <c r="BL111" s="121"/>
    </row>
    <row r="112" spans="1:64" ht="63" x14ac:dyDescent="0.2">
      <c r="A112" s="48" t="s">
        <v>535</v>
      </c>
      <c r="B112" s="28" t="s">
        <v>210</v>
      </c>
      <c r="C112" s="38" t="s">
        <v>101</v>
      </c>
      <c r="D112" s="68">
        <f t="shared" si="32"/>
        <v>14920</v>
      </c>
      <c r="E112" s="65">
        <f t="shared" si="16"/>
        <v>19396</v>
      </c>
      <c r="F112" s="99" t="s">
        <v>806</v>
      </c>
      <c r="G112" s="99"/>
      <c r="H112" s="130" t="s">
        <v>196</v>
      </c>
      <c r="I112" s="13" t="s">
        <v>161</v>
      </c>
      <c r="J112" s="13" t="s">
        <v>162</v>
      </c>
      <c r="K112" s="13">
        <v>1</v>
      </c>
      <c r="L112" s="131">
        <f>D$184</f>
        <v>2761</v>
      </c>
      <c r="M112" s="186"/>
      <c r="N112" s="169" t="str">
        <f>$A$153</f>
        <v>50БПП.ОСП-123</v>
      </c>
      <c r="O112" s="13" t="str">
        <f>$B$153</f>
        <v>Опора стола проходная 1235мм</v>
      </c>
      <c r="P112" s="13" t="str">
        <f>$C$153</f>
        <v>1235*60*713</v>
      </c>
      <c r="Q112" s="13">
        <v>1</v>
      </c>
      <c r="R112" s="131">
        <f>D153</f>
        <v>5929</v>
      </c>
      <c r="S112" s="1"/>
      <c r="T112" s="130" t="str">
        <f>$A$157</f>
        <v>50БМ.КТ-100</v>
      </c>
      <c r="U112" s="13" t="str">
        <f>$B$157</f>
        <v>Комплект траверс стола L1000мм</v>
      </c>
      <c r="V112" s="13" t="str">
        <f>$C$157</f>
        <v>994*100*43</v>
      </c>
      <c r="W112" s="13">
        <v>2</v>
      </c>
      <c r="X112" s="131">
        <f>D$157</f>
        <v>3115</v>
      </c>
      <c r="Y112" s="124"/>
      <c r="Z112" s="121"/>
      <c r="AA112" s="126"/>
      <c r="AB112" s="126"/>
      <c r="AC112" s="126"/>
      <c r="AD112" s="124"/>
      <c r="AF112" s="121"/>
      <c r="AG112" s="126"/>
      <c r="AH112" s="126"/>
      <c r="AI112" s="126"/>
      <c r="AJ112" s="124"/>
      <c r="AL112" s="121"/>
      <c r="AM112" s="126"/>
      <c r="AN112" s="126"/>
      <c r="AO112" s="126"/>
      <c r="AP112" s="124"/>
      <c r="AZ112" s="125"/>
      <c r="BA112" s="108"/>
      <c r="BB112" s="107"/>
      <c r="BC112" s="107"/>
      <c r="BE112" s="121"/>
      <c r="BF112" s="126"/>
      <c r="BG112" s="126"/>
      <c r="BH112" s="126"/>
      <c r="BI112" s="124"/>
      <c r="BJ112" s="124"/>
      <c r="BK112" s="125"/>
      <c r="BL112" s="121"/>
    </row>
    <row r="113" spans="1:64" ht="63" x14ac:dyDescent="0.2">
      <c r="A113" s="49" t="s">
        <v>536</v>
      </c>
      <c r="B113" s="8" t="s">
        <v>210</v>
      </c>
      <c r="C113" s="40" t="s">
        <v>102</v>
      </c>
      <c r="D113" s="69">
        <f t="shared" si="32"/>
        <v>15980</v>
      </c>
      <c r="E113" s="66">
        <f t="shared" si="16"/>
        <v>20774</v>
      </c>
      <c r="F113" s="99" t="s">
        <v>807</v>
      </c>
      <c r="G113" s="99"/>
      <c r="H113" s="132" t="s">
        <v>197</v>
      </c>
      <c r="I113" s="4" t="s">
        <v>161</v>
      </c>
      <c r="J113" s="4" t="s">
        <v>163</v>
      </c>
      <c r="K113" s="4">
        <v>1</v>
      </c>
      <c r="L113" s="133">
        <f>D$185</f>
        <v>3201</v>
      </c>
      <c r="M113" s="186"/>
      <c r="N113" s="132" t="str">
        <f>$A$153</f>
        <v>50БПП.ОСП-123</v>
      </c>
      <c r="O113" s="4" t="str">
        <f>$B$153</f>
        <v>Опора стола проходная 1235мм</v>
      </c>
      <c r="P113" s="4" t="str">
        <f>$C$153</f>
        <v>1235*60*713</v>
      </c>
      <c r="Q113" s="4">
        <v>1</v>
      </c>
      <c r="R113" s="133">
        <f>D153</f>
        <v>5929</v>
      </c>
      <c r="S113" s="1"/>
      <c r="T113" s="132" t="str">
        <f>$A$158</f>
        <v>50БМ.КТ-120</v>
      </c>
      <c r="U113" s="4" t="str">
        <f>$B$158</f>
        <v>Комплект траверс стола L1200мм</v>
      </c>
      <c r="V113" s="4" t="str">
        <f>$C$158</f>
        <v>1194*100*43</v>
      </c>
      <c r="W113" s="4">
        <v>2</v>
      </c>
      <c r="X113" s="133">
        <f>D$158</f>
        <v>3425</v>
      </c>
      <c r="Y113" s="124"/>
      <c r="Z113" s="121"/>
      <c r="AA113" s="126"/>
      <c r="AB113" s="126"/>
      <c r="AC113" s="126"/>
      <c r="AD113" s="124"/>
      <c r="AF113" s="121"/>
      <c r="AG113" s="126"/>
      <c r="AH113" s="126"/>
      <c r="AI113" s="126"/>
      <c r="AJ113" s="124"/>
      <c r="AL113" s="121"/>
      <c r="AM113" s="126"/>
      <c r="AN113" s="126"/>
      <c r="AO113" s="126"/>
      <c r="AP113" s="124"/>
      <c r="AZ113" s="125"/>
      <c r="BA113" s="108"/>
      <c r="BB113" s="107"/>
      <c r="BC113" s="107"/>
      <c r="BE113" s="121"/>
      <c r="BF113" s="126"/>
      <c r="BG113" s="126"/>
      <c r="BH113" s="126"/>
      <c r="BI113" s="124"/>
      <c r="BJ113" s="124"/>
      <c r="BK113" s="125"/>
      <c r="BL113" s="121"/>
    </row>
    <row r="114" spans="1:64" ht="63" x14ac:dyDescent="0.2">
      <c r="A114" s="49" t="s">
        <v>537</v>
      </c>
      <c r="B114" s="8" t="s">
        <v>210</v>
      </c>
      <c r="C114" s="40" t="s">
        <v>103</v>
      </c>
      <c r="D114" s="69">
        <f t="shared" si="32"/>
        <v>17030</v>
      </c>
      <c r="E114" s="66">
        <f t="shared" si="16"/>
        <v>22139</v>
      </c>
      <c r="F114" s="99" t="s">
        <v>808</v>
      </c>
      <c r="G114" s="99"/>
      <c r="H114" s="132" t="s">
        <v>198</v>
      </c>
      <c r="I114" s="4" t="s">
        <v>161</v>
      </c>
      <c r="J114" s="4" t="s">
        <v>164</v>
      </c>
      <c r="K114" s="4">
        <v>1</v>
      </c>
      <c r="L114" s="133">
        <f>D$186</f>
        <v>3631</v>
      </c>
      <c r="M114" s="186"/>
      <c r="N114" s="132" t="str">
        <f>$A$153</f>
        <v>50БПП.ОСП-123</v>
      </c>
      <c r="O114" s="4" t="str">
        <f>$B$153</f>
        <v>Опора стола проходная 1235мм</v>
      </c>
      <c r="P114" s="4" t="str">
        <f>$C$153</f>
        <v>1235*60*713</v>
      </c>
      <c r="Q114" s="4">
        <v>1</v>
      </c>
      <c r="R114" s="133">
        <f>D153</f>
        <v>5929</v>
      </c>
      <c r="S114" s="1"/>
      <c r="T114" s="132" t="str">
        <f>$A$159</f>
        <v>50БМ.КТ-140</v>
      </c>
      <c r="U114" s="4" t="str">
        <f>$B$159</f>
        <v>Комплект траверс стола L1400мм</v>
      </c>
      <c r="V114" s="4" t="str">
        <f>$C$159</f>
        <v>1394*100*43</v>
      </c>
      <c r="W114" s="4">
        <v>2</v>
      </c>
      <c r="X114" s="133">
        <f>D$159</f>
        <v>3735</v>
      </c>
      <c r="Y114" s="124"/>
      <c r="Z114" s="121"/>
      <c r="AA114" s="126"/>
      <c r="AB114" s="126"/>
      <c r="AC114" s="126"/>
      <c r="AD114" s="124"/>
      <c r="AF114" s="121"/>
      <c r="AG114" s="126"/>
      <c r="AH114" s="126"/>
      <c r="AI114" s="126"/>
      <c r="AJ114" s="124"/>
      <c r="AL114" s="121"/>
      <c r="AM114" s="126"/>
      <c r="AN114" s="126"/>
      <c r="AO114" s="126"/>
      <c r="AP114" s="124"/>
      <c r="AZ114" s="125"/>
      <c r="BA114" s="108"/>
      <c r="BB114" s="107"/>
      <c r="BC114" s="107"/>
      <c r="BE114" s="121"/>
      <c r="BF114" s="126"/>
      <c r="BG114" s="126"/>
      <c r="BH114" s="126"/>
      <c r="BI114" s="124"/>
      <c r="BJ114" s="124"/>
      <c r="BK114" s="125"/>
      <c r="BL114" s="121"/>
    </row>
    <row r="115" spans="1:64" ht="63" x14ac:dyDescent="0.2">
      <c r="A115" s="49" t="s">
        <v>538</v>
      </c>
      <c r="B115" s="8" t="s">
        <v>210</v>
      </c>
      <c r="C115" s="40" t="s">
        <v>104</v>
      </c>
      <c r="D115" s="69">
        <f t="shared" si="32"/>
        <v>17501</v>
      </c>
      <c r="E115" s="66">
        <f t="shared" si="16"/>
        <v>22751.3</v>
      </c>
      <c r="F115" s="99" t="s">
        <v>809</v>
      </c>
      <c r="G115" s="99"/>
      <c r="H115" s="132" t="s">
        <v>199</v>
      </c>
      <c r="I115" s="4" t="s">
        <v>161</v>
      </c>
      <c r="J115" s="4" t="s">
        <v>165</v>
      </c>
      <c r="K115" s="4">
        <v>1</v>
      </c>
      <c r="L115" s="133">
        <f>D$187</f>
        <v>4102</v>
      </c>
      <c r="M115" s="186"/>
      <c r="N115" s="132" t="str">
        <f>$A$153</f>
        <v>50БПП.ОСП-123</v>
      </c>
      <c r="O115" s="4" t="str">
        <f>$B$153</f>
        <v>Опора стола проходная 1235мм</v>
      </c>
      <c r="P115" s="4" t="str">
        <f>$C$153</f>
        <v>1235*60*713</v>
      </c>
      <c r="Q115" s="4">
        <v>1</v>
      </c>
      <c r="R115" s="133">
        <f>D153</f>
        <v>5929</v>
      </c>
      <c r="S115" s="1"/>
      <c r="T115" s="132" t="str">
        <f>$A$160</f>
        <v>50БМ.КТ-160</v>
      </c>
      <c r="U115" s="4" t="str">
        <f>$B$160</f>
        <v>Комплект траверс стола L1600мм</v>
      </c>
      <c r="V115" s="4" t="str">
        <f>$C$160</f>
        <v>1594*100*43</v>
      </c>
      <c r="W115" s="4">
        <v>2</v>
      </c>
      <c r="X115" s="133">
        <f>D$160</f>
        <v>3735</v>
      </c>
      <c r="Y115" s="124"/>
      <c r="Z115" s="121"/>
      <c r="AA115" s="126"/>
      <c r="AB115" s="126"/>
      <c r="AC115" s="126"/>
      <c r="AD115" s="124"/>
      <c r="AF115" s="121"/>
      <c r="AG115" s="126"/>
      <c r="AH115" s="126"/>
      <c r="AI115" s="126"/>
      <c r="AJ115" s="124"/>
      <c r="AL115" s="121"/>
      <c r="AM115" s="126"/>
      <c r="AN115" s="126"/>
      <c r="AO115" s="126"/>
      <c r="AP115" s="124"/>
      <c r="AZ115" s="125"/>
      <c r="BA115" s="108"/>
      <c r="BB115" s="107"/>
      <c r="BC115" s="107"/>
      <c r="BE115" s="121"/>
      <c r="BF115" s="126"/>
      <c r="BG115" s="126"/>
      <c r="BH115" s="126"/>
      <c r="BI115" s="124"/>
      <c r="BJ115" s="124"/>
      <c r="BK115" s="125"/>
      <c r="BL115" s="121"/>
    </row>
    <row r="116" spans="1:64" ht="63.75" thickBot="1" x14ac:dyDescent="0.25">
      <c r="A116" s="50" t="s">
        <v>539</v>
      </c>
      <c r="B116" s="29" t="s">
        <v>210</v>
      </c>
      <c r="C116" s="42" t="s">
        <v>105</v>
      </c>
      <c r="D116" s="70">
        <f t="shared" si="32"/>
        <v>18589</v>
      </c>
      <c r="E116" s="67">
        <f t="shared" si="16"/>
        <v>24165.7</v>
      </c>
      <c r="F116" s="99" t="s">
        <v>810</v>
      </c>
      <c r="G116" s="99"/>
      <c r="H116" s="135" t="s">
        <v>200</v>
      </c>
      <c r="I116" s="18" t="s">
        <v>161</v>
      </c>
      <c r="J116" s="18" t="s">
        <v>166</v>
      </c>
      <c r="K116" s="18">
        <v>1</v>
      </c>
      <c r="L116" s="141">
        <f>D$188</f>
        <v>4572</v>
      </c>
      <c r="M116" s="186"/>
      <c r="N116" s="135" t="str">
        <f>$A$153</f>
        <v>50БПП.ОСП-123</v>
      </c>
      <c r="O116" s="18" t="str">
        <f>$B$153</f>
        <v>Опора стола проходная 1235мм</v>
      </c>
      <c r="P116" s="18" t="str">
        <f>$C$153</f>
        <v>1235*60*713</v>
      </c>
      <c r="Q116" s="18">
        <v>1</v>
      </c>
      <c r="R116" s="141">
        <f>D153</f>
        <v>5929</v>
      </c>
      <c r="S116" s="1"/>
      <c r="T116" s="135" t="str">
        <f>$A$161</f>
        <v>50БМ.КТ-180</v>
      </c>
      <c r="U116" s="18" t="str">
        <f>$B$161</f>
        <v>Комплект траверс стола L1800мм</v>
      </c>
      <c r="V116" s="18" t="str">
        <f>$C$161</f>
        <v>1794*100*43</v>
      </c>
      <c r="W116" s="18">
        <v>2</v>
      </c>
      <c r="X116" s="141">
        <f>D$161</f>
        <v>4044</v>
      </c>
      <c r="Y116" s="124"/>
      <c r="Z116" s="121"/>
      <c r="AA116" s="126"/>
      <c r="AB116" s="126"/>
      <c r="AC116" s="126"/>
      <c r="AD116" s="124"/>
      <c r="AF116" s="121"/>
      <c r="AG116" s="126"/>
      <c r="AH116" s="126"/>
      <c r="AI116" s="126"/>
      <c r="AJ116" s="124"/>
      <c r="AL116" s="121"/>
      <c r="AM116" s="126"/>
      <c r="AN116" s="126"/>
      <c r="AO116" s="126"/>
      <c r="AP116" s="124"/>
      <c r="AZ116" s="125"/>
      <c r="BA116" s="108"/>
      <c r="BB116" s="107"/>
      <c r="BC116" s="107"/>
      <c r="BE116" s="121"/>
      <c r="BF116" s="126"/>
      <c r="BG116" s="126"/>
      <c r="BH116" s="126"/>
      <c r="BI116" s="124"/>
      <c r="BJ116" s="124"/>
      <c r="BK116" s="125"/>
      <c r="BL116" s="121"/>
    </row>
    <row r="117" spans="1:64" s="83" customFormat="1" ht="31.5" x14ac:dyDescent="0.2">
      <c r="A117" s="73" t="s">
        <v>368</v>
      </c>
      <c r="B117" s="84" t="s">
        <v>380</v>
      </c>
      <c r="C117" s="85" t="s">
        <v>369</v>
      </c>
      <c r="D117" s="100"/>
      <c r="E117" s="109"/>
      <c r="F117" s="108"/>
      <c r="G117" s="99"/>
      <c r="H117" s="121"/>
      <c r="I117" s="124"/>
      <c r="J117" s="124"/>
      <c r="K117" s="124"/>
      <c r="L117" s="124"/>
      <c r="M117" s="186"/>
      <c r="N117" s="121"/>
      <c r="O117" s="124"/>
      <c r="P117" s="124"/>
      <c r="Q117" s="124"/>
      <c r="R117" s="124"/>
      <c r="T117" s="121"/>
      <c r="U117" s="124"/>
      <c r="V117" s="124"/>
      <c r="W117" s="124"/>
      <c r="X117" s="124"/>
      <c r="Y117" s="124"/>
      <c r="Z117" s="121"/>
      <c r="AA117" s="124"/>
      <c r="AB117" s="124"/>
      <c r="AC117" s="124"/>
      <c r="AD117" s="124"/>
      <c r="AF117" s="121"/>
      <c r="AG117" s="124"/>
      <c r="AH117" s="124"/>
      <c r="AI117" s="124"/>
      <c r="AJ117" s="124"/>
      <c r="AL117" s="121"/>
      <c r="AM117" s="124"/>
      <c r="AN117" s="124"/>
      <c r="AO117" s="124"/>
      <c r="AP117" s="124"/>
      <c r="AY117" s="1"/>
      <c r="AZ117" s="108"/>
      <c r="BA117" s="108"/>
      <c r="BB117" s="108"/>
      <c r="BC117" s="1"/>
      <c r="BE117" s="121"/>
      <c r="BF117" s="124"/>
      <c r="BG117" s="124"/>
      <c r="BH117" s="124"/>
      <c r="BI117" s="124"/>
      <c r="BJ117" s="124"/>
      <c r="BK117" s="125"/>
      <c r="BL117" s="127"/>
    </row>
    <row r="118" spans="1:64" s="83" customFormat="1" ht="31.5" x14ac:dyDescent="0.2">
      <c r="A118" s="74" t="s">
        <v>354</v>
      </c>
      <c r="B118" s="86" t="s">
        <v>381</v>
      </c>
      <c r="C118" s="87" t="s">
        <v>348</v>
      </c>
      <c r="D118" s="102"/>
      <c r="E118" s="110"/>
      <c r="F118" s="108"/>
      <c r="G118" s="99"/>
      <c r="H118" s="121"/>
      <c r="I118" s="124"/>
      <c r="J118" s="124"/>
      <c r="K118" s="124"/>
      <c r="L118" s="124"/>
      <c r="M118" s="186"/>
      <c r="N118" s="121"/>
      <c r="O118" s="124"/>
      <c r="P118" s="124"/>
      <c r="Q118" s="124"/>
      <c r="R118" s="124"/>
      <c r="T118" s="121"/>
      <c r="U118" s="124"/>
      <c r="V118" s="124"/>
      <c r="W118" s="124"/>
      <c r="X118" s="124"/>
      <c r="Y118" s="124"/>
      <c r="Z118" s="121"/>
      <c r="AA118" s="124"/>
      <c r="AB118" s="124"/>
      <c r="AC118" s="124"/>
      <c r="AD118" s="124"/>
      <c r="AF118" s="121"/>
      <c r="AG118" s="124"/>
      <c r="AH118" s="124"/>
      <c r="AI118" s="124"/>
      <c r="AJ118" s="124"/>
      <c r="AL118" s="121"/>
      <c r="AM118" s="124"/>
      <c r="AN118" s="124"/>
      <c r="AO118" s="124"/>
      <c r="AP118" s="124"/>
      <c r="AY118" s="1"/>
      <c r="AZ118" s="108"/>
      <c r="BA118" s="108"/>
      <c r="BB118" s="108"/>
      <c r="BC118" s="1"/>
      <c r="BE118" s="121"/>
      <c r="BF118" s="124"/>
      <c r="BG118" s="124"/>
      <c r="BH118" s="124"/>
      <c r="BI118" s="124"/>
      <c r="BJ118" s="124"/>
      <c r="BK118" s="125"/>
      <c r="BL118" s="127"/>
    </row>
    <row r="119" spans="1:64" s="83" customFormat="1" ht="31.5" x14ac:dyDescent="0.2">
      <c r="A119" s="52" t="s">
        <v>359</v>
      </c>
      <c r="B119" s="86" t="s">
        <v>293</v>
      </c>
      <c r="C119" s="87" t="s">
        <v>294</v>
      </c>
      <c r="D119" s="102"/>
      <c r="E119" s="110"/>
      <c r="F119" s="108"/>
      <c r="G119" s="99"/>
      <c r="H119" s="121"/>
      <c r="I119" s="124"/>
      <c r="J119" s="124"/>
      <c r="K119" s="124"/>
      <c r="L119" s="124"/>
      <c r="M119" s="186"/>
      <c r="N119" s="121"/>
      <c r="O119" s="124"/>
      <c r="P119" s="124"/>
      <c r="Q119" s="124"/>
      <c r="R119" s="124"/>
      <c r="T119" s="121"/>
      <c r="U119" s="124"/>
      <c r="V119" s="124"/>
      <c r="W119" s="124"/>
      <c r="X119" s="124"/>
      <c r="Y119" s="124"/>
      <c r="Z119" s="121"/>
      <c r="AA119" s="124"/>
      <c r="AB119" s="124"/>
      <c r="AC119" s="124"/>
      <c r="AD119" s="124"/>
      <c r="AF119" s="121"/>
      <c r="AG119" s="124"/>
      <c r="AH119" s="124"/>
      <c r="AI119" s="124"/>
      <c r="AJ119" s="124"/>
      <c r="AL119" s="121"/>
      <c r="AM119" s="124"/>
      <c r="AN119" s="124"/>
      <c r="AO119" s="124"/>
      <c r="AP119" s="124"/>
      <c r="AY119" s="1"/>
      <c r="AZ119" s="108"/>
      <c r="BA119" s="108"/>
      <c r="BB119" s="108"/>
      <c r="BC119" s="1"/>
      <c r="BE119" s="121"/>
      <c r="BF119" s="124"/>
      <c r="BG119" s="124"/>
      <c r="BH119" s="124"/>
      <c r="BI119" s="124"/>
      <c r="BJ119" s="124"/>
      <c r="BK119" s="125"/>
      <c r="BL119" s="127"/>
    </row>
    <row r="120" spans="1:64" s="83" customFormat="1" ht="32.25" thickBot="1" x14ac:dyDescent="0.25">
      <c r="A120" s="74" t="s">
        <v>382</v>
      </c>
      <c r="B120" s="86" t="s">
        <v>379</v>
      </c>
      <c r="C120" s="87" t="s">
        <v>383</v>
      </c>
      <c r="D120" s="102"/>
      <c r="E120" s="110"/>
      <c r="F120" s="108"/>
      <c r="G120" s="99"/>
      <c r="H120" s="121"/>
      <c r="I120" s="124"/>
      <c r="J120" s="124"/>
      <c r="K120" s="124"/>
      <c r="L120" s="124"/>
      <c r="M120" s="186"/>
      <c r="N120" s="121"/>
      <c r="O120" s="124"/>
      <c r="P120" s="124"/>
      <c r="Q120" s="124"/>
      <c r="R120" s="124"/>
      <c r="T120" s="121"/>
      <c r="U120" s="124"/>
      <c r="V120" s="124"/>
      <c r="W120" s="124"/>
      <c r="X120" s="124"/>
      <c r="Y120" s="124"/>
      <c r="Z120" s="121"/>
      <c r="AA120" s="124"/>
      <c r="AB120" s="124"/>
      <c r="AC120" s="124"/>
      <c r="AD120" s="124"/>
      <c r="AF120" s="121"/>
      <c r="AG120" s="124"/>
      <c r="AH120" s="124"/>
      <c r="AI120" s="124"/>
      <c r="AJ120" s="124"/>
      <c r="AL120" s="121"/>
      <c r="AM120" s="124"/>
      <c r="AN120" s="124"/>
      <c r="AO120" s="124"/>
      <c r="AP120" s="124"/>
      <c r="AY120" s="1"/>
      <c r="AZ120" s="108"/>
      <c r="BA120" s="108"/>
      <c r="BB120" s="108"/>
      <c r="BC120" s="1"/>
      <c r="BE120" s="121"/>
      <c r="BF120" s="124"/>
      <c r="BG120" s="124"/>
      <c r="BH120" s="124"/>
      <c r="BI120" s="124"/>
      <c r="BJ120" s="124"/>
      <c r="BK120" s="125"/>
      <c r="BL120" s="127"/>
    </row>
    <row r="121" spans="1:64" s="83" customFormat="1" ht="31.5" x14ac:dyDescent="0.2">
      <c r="A121" s="73" t="s">
        <v>393</v>
      </c>
      <c r="B121" s="84" t="s">
        <v>392</v>
      </c>
      <c r="C121" s="85" t="s">
        <v>369</v>
      </c>
      <c r="D121" s="100"/>
      <c r="E121" s="109"/>
      <c r="F121" s="108"/>
      <c r="G121" s="99"/>
      <c r="H121" s="121"/>
      <c r="I121" s="124"/>
      <c r="J121" s="124"/>
      <c r="K121" s="124"/>
      <c r="L121" s="124"/>
      <c r="M121" s="186"/>
      <c r="N121" s="121"/>
      <c r="O121" s="124"/>
      <c r="P121" s="124"/>
      <c r="Q121" s="124"/>
      <c r="R121" s="124"/>
      <c r="T121" s="121"/>
      <c r="U121" s="124"/>
      <c r="V121" s="124"/>
      <c r="W121" s="124"/>
      <c r="X121" s="124"/>
      <c r="Y121" s="124"/>
      <c r="Z121" s="121"/>
      <c r="AA121" s="124"/>
      <c r="AB121" s="124"/>
      <c r="AC121" s="124"/>
      <c r="AD121" s="124"/>
      <c r="AF121" s="121"/>
      <c r="AG121" s="124"/>
      <c r="AH121" s="124"/>
      <c r="AI121" s="124"/>
      <c r="AJ121" s="124"/>
      <c r="AL121" s="121"/>
      <c r="AM121" s="124"/>
      <c r="AN121" s="124"/>
      <c r="AO121" s="124"/>
      <c r="AP121" s="124"/>
      <c r="AY121" s="1"/>
      <c r="AZ121" s="108"/>
      <c r="BA121" s="108"/>
      <c r="BB121" s="108"/>
      <c r="BC121" s="1"/>
      <c r="BE121" s="121"/>
      <c r="BF121" s="124"/>
      <c r="BG121" s="124"/>
      <c r="BH121" s="124"/>
      <c r="BI121" s="124"/>
      <c r="BJ121" s="124"/>
      <c r="BK121" s="125"/>
      <c r="BL121" s="127"/>
    </row>
    <row r="122" spans="1:64" s="83" customFormat="1" ht="31.5" x14ac:dyDescent="0.2">
      <c r="A122" s="74" t="s">
        <v>346</v>
      </c>
      <c r="B122" s="86" t="s">
        <v>347</v>
      </c>
      <c r="C122" s="87" t="s">
        <v>348</v>
      </c>
      <c r="D122" s="102"/>
      <c r="E122" s="110"/>
      <c r="F122" s="108"/>
      <c r="G122" s="99"/>
      <c r="H122" s="121"/>
      <c r="I122" s="124"/>
      <c r="J122" s="124"/>
      <c r="K122" s="124"/>
      <c r="L122" s="124"/>
      <c r="M122" s="186"/>
      <c r="N122" s="121"/>
      <c r="O122" s="124"/>
      <c r="P122" s="124"/>
      <c r="Q122" s="124"/>
      <c r="R122" s="124"/>
      <c r="T122" s="121"/>
      <c r="U122" s="124"/>
      <c r="V122" s="124"/>
      <c r="W122" s="124"/>
      <c r="X122" s="124"/>
      <c r="Y122" s="124"/>
      <c r="Z122" s="121"/>
      <c r="AA122" s="124"/>
      <c r="AB122" s="124"/>
      <c r="AC122" s="124"/>
      <c r="AD122" s="124"/>
      <c r="AF122" s="121"/>
      <c r="AG122" s="124"/>
      <c r="AH122" s="124"/>
      <c r="AI122" s="124"/>
      <c r="AJ122" s="124"/>
      <c r="AL122" s="121"/>
      <c r="AM122" s="124"/>
      <c r="AN122" s="124"/>
      <c r="AO122" s="124"/>
      <c r="AP122" s="124"/>
      <c r="AY122" s="1"/>
      <c r="AZ122" s="108"/>
      <c r="BA122" s="108"/>
      <c r="BB122" s="108"/>
      <c r="BC122" s="1"/>
      <c r="BE122" s="121"/>
      <c r="BF122" s="124"/>
      <c r="BG122" s="124"/>
      <c r="BH122" s="124"/>
      <c r="BI122" s="124"/>
      <c r="BJ122" s="124"/>
      <c r="BK122" s="125"/>
      <c r="BL122" s="127"/>
    </row>
    <row r="123" spans="1:64" s="83" customFormat="1" ht="31.5" x14ac:dyDescent="0.2">
      <c r="A123" s="52" t="s">
        <v>349</v>
      </c>
      <c r="B123" s="86" t="s">
        <v>350</v>
      </c>
      <c r="C123" s="87" t="s">
        <v>294</v>
      </c>
      <c r="D123" s="102"/>
      <c r="E123" s="110"/>
      <c r="F123" s="108"/>
      <c r="G123" s="99"/>
      <c r="H123" s="121"/>
      <c r="I123" s="124"/>
      <c r="J123" s="124"/>
      <c r="K123" s="124"/>
      <c r="L123" s="124"/>
      <c r="M123" s="186"/>
      <c r="N123" s="121"/>
      <c r="O123" s="124"/>
      <c r="P123" s="124"/>
      <c r="Q123" s="124"/>
      <c r="R123" s="124"/>
      <c r="T123" s="121"/>
      <c r="U123" s="124"/>
      <c r="V123" s="124"/>
      <c r="W123" s="124"/>
      <c r="X123" s="124"/>
      <c r="Y123" s="124"/>
      <c r="Z123" s="121"/>
      <c r="AA123" s="124"/>
      <c r="AB123" s="124"/>
      <c r="AC123" s="124"/>
      <c r="AD123" s="124"/>
      <c r="AF123" s="121"/>
      <c r="AG123" s="124"/>
      <c r="AH123" s="124"/>
      <c r="AI123" s="124"/>
      <c r="AJ123" s="124"/>
      <c r="AL123" s="121"/>
      <c r="AM123" s="124"/>
      <c r="AN123" s="124"/>
      <c r="AO123" s="124"/>
      <c r="AP123" s="124"/>
      <c r="AY123" s="1"/>
      <c r="AZ123" s="108"/>
      <c r="BA123" s="108"/>
      <c r="BB123" s="108"/>
      <c r="BC123" s="1"/>
      <c r="BE123" s="121"/>
      <c r="BF123" s="124"/>
      <c r="BG123" s="124"/>
      <c r="BH123" s="124"/>
      <c r="BI123" s="124"/>
      <c r="BJ123" s="124"/>
      <c r="BK123" s="125"/>
      <c r="BL123" s="127"/>
    </row>
    <row r="124" spans="1:64" s="83" customFormat="1" ht="32.25" thickBot="1" x14ac:dyDescent="0.25">
      <c r="A124" s="74" t="s">
        <v>351</v>
      </c>
      <c r="B124" s="86" t="s">
        <v>352</v>
      </c>
      <c r="C124" s="87" t="s">
        <v>383</v>
      </c>
      <c r="D124" s="102"/>
      <c r="E124" s="110"/>
      <c r="F124" s="108"/>
      <c r="G124" s="99"/>
      <c r="H124" s="121"/>
      <c r="I124" s="124"/>
      <c r="J124" s="124"/>
      <c r="K124" s="124"/>
      <c r="L124" s="124"/>
      <c r="M124" s="186"/>
      <c r="N124" s="121"/>
      <c r="O124" s="124"/>
      <c r="P124" s="124"/>
      <c r="Q124" s="124"/>
      <c r="R124" s="124"/>
      <c r="T124" s="121"/>
      <c r="U124" s="124"/>
      <c r="V124" s="124"/>
      <c r="W124" s="124"/>
      <c r="X124" s="124"/>
      <c r="Y124" s="124"/>
      <c r="Z124" s="121"/>
      <c r="AA124" s="124"/>
      <c r="AB124" s="124"/>
      <c r="AC124" s="124"/>
      <c r="AD124" s="124"/>
      <c r="AF124" s="121"/>
      <c r="AG124" s="124"/>
      <c r="AH124" s="124"/>
      <c r="AI124" s="124"/>
      <c r="AJ124" s="124"/>
      <c r="AL124" s="121"/>
      <c r="AM124" s="124"/>
      <c r="AN124" s="124"/>
      <c r="AO124" s="124"/>
      <c r="AP124" s="124"/>
      <c r="AY124" s="1"/>
      <c r="AZ124" s="108"/>
      <c r="BA124" s="108"/>
      <c r="BB124" s="108"/>
      <c r="BC124" s="1"/>
      <c r="BE124" s="121"/>
      <c r="BF124" s="124"/>
      <c r="BG124" s="124"/>
      <c r="BH124" s="124"/>
      <c r="BI124" s="124"/>
      <c r="BJ124" s="124"/>
      <c r="BK124" s="125"/>
      <c r="BL124" s="127"/>
    </row>
    <row r="125" spans="1:64" s="83" customFormat="1" ht="31.5" x14ac:dyDescent="0.2">
      <c r="A125" s="73" t="s">
        <v>377</v>
      </c>
      <c r="B125" s="84" t="s">
        <v>387</v>
      </c>
      <c r="C125" s="85" t="s">
        <v>369</v>
      </c>
      <c r="D125" s="100"/>
      <c r="E125" s="109"/>
      <c r="F125" s="108"/>
      <c r="G125" s="99"/>
      <c r="H125" s="121"/>
      <c r="I125" s="124"/>
      <c r="J125" s="124"/>
      <c r="K125" s="124"/>
      <c r="L125" s="124"/>
      <c r="M125" s="186"/>
      <c r="N125" s="121"/>
      <c r="O125" s="124"/>
      <c r="P125" s="124"/>
      <c r="Q125" s="124"/>
      <c r="R125" s="124"/>
      <c r="T125" s="121"/>
      <c r="U125" s="124"/>
      <c r="V125" s="124"/>
      <c r="W125" s="124"/>
      <c r="X125" s="124"/>
      <c r="Y125" s="124"/>
      <c r="Z125" s="121"/>
      <c r="AA125" s="124"/>
      <c r="AB125" s="124"/>
      <c r="AC125" s="124"/>
      <c r="AD125" s="124"/>
      <c r="AF125" s="121"/>
      <c r="AG125" s="124"/>
      <c r="AH125" s="124"/>
      <c r="AI125" s="124"/>
      <c r="AJ125" s="124"/>
      <c r="AL125" s="121"/>
      <c r="AM125" s="124"/>
      <c r="AN125" s="124"/>
      <c r="AO125" s="124"/>
      <c r="AP125" s="124"/>
      <c r="AY125" s="1"/>
      <c r="AZ125" s="108"/>
      <c r="BA125" s="108"/>
      <c r="BB125" s="108"/>
      <c r="BC125" s="1"/>
      <c r="BE125" s="121"/>
      <c r="BF125" s="124"/>
      <c r="BG125" s="124"/>
      <c r="BH125" s="124"/>
      <c r="BI125" s="124"/>
      <c r="BJ125" s="124"/>
      <c r="BK125" s="125"/>
      <c r="BL125" s="127"/>
    </row>
    <row r="126" spans="1:64" s="83" customFormat="1" ht="31.5" x14ac:dyDescent="0.2">
      <c r="A126" s="74" t="s">
        <v>384</v>
      </c>
      <c r="B126" s="86" t="s">
        <v>388</v>
      </c>
      <c r="C126" s="87" t="s">
        <v>348</v>
      </c>
      <c r="D126" s="102"/>
      <c r="E126" s="110"/>
      <c r="F126" s="108"/>
      <c r="G126" s="99"/>
      <c r="H126" s="121"/>
      <c r="I126" s="124"/>
      <c r="J126" s="124"/>
      <c r="K126" s="124"/>
      <c r="L126" s="124"/>
      <c r="M126" s="186"/>
      <c r="N126" s="121"/>
      <c r="O126" s="124"/>
      <c r="P126" s="124"/>
      <c r="Q126" s="124"/>
      <c r="R126" s="124"/>
      <c r="T126" s="121"/>
      <c r="U126" s="124"/>
      <c r="V126" s="124"/>
      <c r="W126" s="124"/>
      <c r="X126" s="124"/>
      <c r="Y126" s="124"/>
      <c r="Z126" s="121"/>
      <c r="AA126" s="124"/>
      <c r="AB126" s="124"/>
      <c r="AC126" s="124"/>
      <c r="AD126" s="124"/>
      <c r="AF126" s="121"/>
      <c r="AG126" s="124"/>
      <c r="AH126" s="124"/>
      <c r="AI126" s="124"/>
      <c r="AJ126" s="124"/>
      <c r="AL126" s="121"/>
      <c r="AM126" s="124"/>
      <c r="AN126" s="124"/>
      <c r="AO126" s="124"/>
      <c r="AP126" s="124"/>
      <c r="AY126" s="1"/>
      <c r="AZ126" s="108"/>
      <c r="BA126" s="108"/>
      <c r="BB126" s="108"/>
      <c r="BC126" s="1"/>
      <c r="BE126" s="121"/>
      <c r="BF126" s="124"/>
      <c r="BG126" s="124"/>
      <c r="BH126" s="124"/>
      <c r="BI126" s="124"/>
      <c r="BJ126" s="124"/>
      <c r="BK126" s="125"/>
      <c r="BL126" s="127"/>
    </row>
    <row r="127" spans="1:64" s="83" customFormat="1" ht="31.5" x14ac:dyDescent="0.2">
      <c r="A127" s="52" t="s">
        <v>385</v>
      </c>
      <c r="B127" s="86" t="s">
        <v>389</v>
      </c>
      <c r="C127" s="87" t="s">
        <v>294</v>
      </c>
      <c r="D127" s="102"/>
      <c r="E127" s="110"/>
      <c r="F127" s="108"/>
      <c r="G127" s="99"/>
      <c r="H127" s="121"/>
      <c r="I127" s="124"/>
      <c r="J127" s="124"/>
      <c r="K127" s="124"/>
      <c r="L127" s="124"/>
      <c r="M127" s="186"/>
      <c r="N127" s="121"/>
      <c r="O127" s="124"/>
      <c r="P127" s="124"/>
      <c r="Q127" s="124"/>
      <c r="R127" s="124"/>
      <c r="T127" s="121"/>
      <c r="U127" s="124"/>
      <c r="V127" s="124"/>
      <c r="W127" s="124"/>
      <c r="X127" s="124"/>
      <c r="Y127" s="124"/>
      <c r="Z127" s="121"/>
      <c r="AA127" s="124"/>
      <c r="AB127" s="124"/>
      <c r="AC127" s="124"/>
      <c r="AD127" s="124"/>
      <c r="AF127" s="121"/>
      <c r="AG127" s="124"/>
      <c r="AH127" s="124"/>
      <c r="AI127" s="124"/>
      <c r="AJ127" s="124"/>
      <c r="AL127" s="121"/>
      <c r="AM127" s="124"/>
      <c r="AN127" s="124"/>
      <c r="AO127" s="124"/>
      <c r="AP127" s="124"/>
      <c r="AY127" s="1"/>
      <c r="AZ127" s="108"/>
      <c r="BA127" s="108"/>
      <c r="BB127" s="108"/>
      <c r="BC127" s="1"/>
      <c r="BE127" s="121"/>
      <c r="BF127" s="124"/>
      <c r="BG127" s="124"/>
      <c r="BH127" s="124"/>
      <c r="BI127" s="124"/>
      <c r="BJ127" s="124"/>
      <c r="BK127" s="125"/>
      <c r="BL127" s="127"/>
    </row>
    <row r="128" spans="1:64" s="83" customFormat="1" ht="32.25" thickBot="1" x14ac:dyDescent="0.25">
      <c r="A128" s="74" t="s">
        <v>386</v>
      </c>
      <c r="B128" s="86" t="s">
        <v>390</v>
      </c>
      <c r="C128" s="87" t="s">
        <v>383</v>
      </c>
      <c r="D128" s="102"/>
      <c r="E128" s="110"/>
      <c r="F128" s="108"/>
      <c r="G128" s="99"/>
      <c r="H128" s="121"/>
      <c r="I128" s="124"/>
      <c r="J128" s="124"/>
      <c r="K128" s="124"/>
      <c r="L128" s="124"/>
      <c r="M128" s="186"/>
      <c r="N128" s="121"/>
      <c r="O128" s="124"/>
      <c r="P128" s="124"/>
      <c r="Q128" s="124"/>
      <c r="R128" s="124"/>
      <c r="T128" s="121"/>
      <c r="U128" s="124"/>
      <c r="V128" s="124"/>
      <c r="W128" s="124"/>
      <c r="X128" s="124"/>
      <c r="Y128" s="124"/>
      <c r="Z128" s="121"/>
      <c r="AA128" s="124"/>
      <c r="AB128" s="124"/>
      <c r="AC128" s="124"/>
      <c r="AD128" s="124"/>
      <c r="AF128" s="121"/>
      <c r="AG128" s="124"/>
      <c r="AH128" s="124"/>
      <c r="AI128" s="124"/>
      <c r="AJ128" s="124"/>
      <c r="AL128" s="121"/>
      <c r="AM128" s="124"/>
      <c r="AN128" s="124"/>
      <c r="AO128" s="124"/>
      <c r="AP128" s="124"/>
      <c r="AY128" s="1"/>
      <c r="AZ128" s="108"/>
      <c r="BA128" s="108"/>
      <c r="BB128" s="108"/>
      <c r="BC128" s="1"/>
      <c r="BE128" s="121"/>
      <c r="BF128" s="124"/>
      <c r="BG128" s="124"/>
      <c r="BH128" s="124"/>
      <c r="BI128" s="124"/>
      <c r="BJ128" s="124"/>
      <c r="BK128" s="125"/>
      <c r="BL128" s="127"/>
    </row>
    <row r="129" spans="1:64" s="83" customFormat="1" ht="31.5" x14ac:dyDescent="0.2">
      <c r="A129" s="73" t="s">
        <v>394</v>
      </c>
      <c r="B129" s="84" t="s">
        <v>395</v>
      </c>
      <c r="C129" s="85" t="s">
        <v>369</v>
      </c>
      <c r="D129" s="100"/>
      <c r="E129" s="109"/>
      <c r="F129" s="108"/>
      <c r="G129" s="99"/>
      <c r="H129" s="121"/>
      <c r="I129" s="124"/>
      <c r="J129" s="124"/>
      <c r="K129" s="124"/>
      <c r="L129" s="124"/>
      <c r="M129" s="186"/>
      <c r="N129" s="121"/>
      <c r="O129" s="124"/>
      <c r="P129" s="124"/>
      <c r="Q129" s="124"/>
      <c r="R129" s="124"/>
      <c r="T129" s="121"/>
      <c r="U129" s="124"/>
      <c r="V129" s="124"/>
      <c r="W129" s="124"/>
      <c r="X129" s="124"/>
      <c r="Y129" s="124"/>
      <c r="Z129" s="121"/>
      <c r="AA129" s="124"/>
      <c r="AB129" s="124"/>
      <c r="AC129" s="124"/>
      <c r="AD129" s="124"/>
      <c r="AF129" s="121"/>
      <c r="AG129" s="124"/>
      <c r="AH129" s="124"/>
      <c r="AI129" s="124"/>
      <c r="AJ129" s="124"/>
      <c r="AL129" s="121"/>
      <c r="AM129" s="124"/>
      <c r="AN129" s="124"/>
      <c r="AO129" s="124"/>
      <c r="AP129" s="124"/>
      <c r="AY129" s="1"/>
      <c r="AZ129" s="108"/>
      <c r="BA129" s="108"/>
      <c r="BB129" s="108"/>
      <c r="BC129" s="1"/>
      <c r="BE129" s="121"/>
      <c r="BF129" s="124"/>
      <c r="BG129" s="124"/>
      <c r="BH129" s="124"/>
      <c r="BI129" s="124"/>
      <c r="BJ129" s="124"/>
      <c r="BK129" s="125"/>
      <c r="BL129" s="127"/>
    </row>
    <row r="130" spans="1:64" s="83" customFormat="1" ht="31.5" x14ac:dyDescent="0.2">
      <c r="A130" s="74" t="s">
        <v>371</v>
      </c>
      <c r="B130" s="86" t="s">
        <v>372</v>
      </c>
      <c r="C130" s="87" t="s">
        <v>348</v>
      </c>
      <c r="D130" s="102"/>
      <c r="E130" s="110"/>
      <c r="F130" s="108"/>
      <c r="G130" s="99"/>
      <c r="H130" s="121"/>
      <c r="I130" s="124"/>
      <c r="J130" s="124"/>
      <c r="K130" s="124"/>
      <c r="L130" s="124"/>
      <c r="M130" s="186"/>
      <c r="N130" s="121"/>
      <c r="O130" s="124"/>
      <c r="P130" s="124"/>
      <c r="Q130" s="124"/>
      <c r="R130" s="124"/>
      <c r="T130" s="121"/>
      <c r="U130" s="124"/>
      <c r="V130" s="124"/>
      <c r="W130" s="124"/>
      <c r="X130" s="124"/>
      <c r="Y130" s="124"/>
      <c r="Z130" s="121"/>
      <c r="AA130" s="124"/>
      <c r="AB130" s="124"/>
      <c r="AC130" s="124"/>
      <c r="AD130" s="124"/>
      <c r="AF130" s="121"/>
      <c r="AG130" s="124"/>
      <c r="AH130" s="124"/>
      <c r="AI130" s="124"/>
      <c r="AJ130" s="124"/>
      <c r="AL130" s="121"/>
      <c r="AM130" s="124"/>
      <c r="AN130" s="124"/>
      <c r="AO130" s="124"/>
      <c r="AP130" s="124"/>
      <c r="AY130" s="1"/>
      <c r="AZ130" s="108"/>
      <c r="BA130" s="108"/>
      <c r="BB130" s="108"/>
      <c r="BC130" s="1"/>
      <c r="BE130" s="121"/>
      <c r="BF130" s="124"/>
      <c r="BG130" s="124"/>
      <c r="BH130" s="124"/>
      <c r="BI130" s="124"/>
      <c r="BJ130" s="124"/>
      <c r="BK130" s="125"/>
      <c r="BL130" s="127"/>
    </row>
    <row r="131" spans="1:64" s="83" customFormat="1" ht="31.5" x14ac:dyDescent="0.2">
      <c r="A131" s="52" t="s">
        <v>373</v>
      </c>
      <c r="B131" s="86" t="s">
        <v>374</v>
      </c>
      <c r="C131" s="87" t="s">
        <v>294</v>
      </c>
      <c r="D131" s="102"/>
      <c r="E131" s="110"/>
      <c r="F131" s="108"/>
      <c r="G131" s="99"/>
      <c r="H131" s="121"/>
      <c r="I131" s="124"/>
      <c r="J131" s="124"/>
      <c r="K131" s="124"/>
      <c r="L131" s="124"/>
      <c r="M131" s="186"/>
      <c r="N131" s="121"/>
      <c r="O131" s="124"/>
      <c r="P131" s="124"/>
      <c r="Q131" s="124"/>
      <c r="R131" s="124"/>
      <c r="T131" s="121"/>
      <c r="U131" s="124"/>
      <c r="V131" s="124"/>
      <c r="W131" s="124"/>
      <c r="X131" s="124"/>
      <c r="Y131" s="124"/>
      <c r="Z131" s="121"/>
      <c r="AA131" s="124"/>
      <c r="AB131" s="124"/>
      <c r="AC131" s="124"/>
      <c r="AD131" s="124"/>
      <c r="AF131" s="121"/>
      <c r="AG131" s="124"/>
      <c r="AH131" s="124"/>
      <c r="AI131" s="124"/>
      <c r="AJ131" s="124"/>
      <c r="AL131" s="121"/>
      <c r="AM131" s="124"/>
      <c r="AN131" s="124"/>
      <c r="AO131" s="124"/>
      <c r="AP131" s="124"/>
      <c r="AY131" s="1"/>
      <c r="AZ131" s="108"/>
      <c r="BA131" s="108"/>
      <c r="BB131" s="108"/>
      <c r="BC131" s="1"/>
      <c r="BE131" s="121"/>
      <c r="BF131" s="124"/>
      <c r="BG131" s="124"/>
      <c r="BH131" s="124"/>
      <c r="BI131" s="124"/>
      <c r="BJ131" s="124"/>
      <c r="BK131" s="125"/>
      <c r="BL131" s="127"/>
    </row>
    <row r="132" spans="1:64" s="83" customFormat="1" ht="32.25" thickBot="1" x14ac:dyDescent="0.25">
      <c r="A132" s="74" t="s">
        <v>375</v>
      </c>
      <c r="B132" s="86" t="s">
        <v>376</v>
      </c>
      <c r="C132" s="87" t="s">
        <v>383</v>
      </c>
      <c r="D132" s="102"/>
      <c r="E132" s="110"/>
      <c r="F132" s="108"/>
      <c r="G132" s="99"/>
      <c r="H132" s="121"/>
      <c r="I132" s="124"/>
      <c r="J132" s="124"/>
      <c r="K132" s="124"/>
      <c r="L132" s="124"/>
      <c r="M132" s="186"/>
      <c r="N132" s="121"/>
      <c r="O132" s="124"/>
      <c r="P132" s="124"/>
      <c r="Q132" s="124"/>
      <c r="R132" s="124"/>
      <c r="T132" s="121"/>
      <c r="U132" s="124"/>
      <c r="V132" s="124"/>
      <c r="W132" s="124"/>
      <c r="X132" s="124"/>
      <c r="Y132" s="124"/>
      <c r="Z132" s="121"/>
      <c r="AA132" s="124"/>
      <c r="AB132" s="124"/>
      <c r="AC132" s="124"/>
      <c r="AD132" s="124"/>
      <c r="AF132" s="121"/>
      <c r="AG132" s="124"/>
      <c r="AH132" s="124"/>
      <c r="AI132" s="124"/>
      <c r="AJ132" s="124"/>
      <c r="AL132" s="121"/>
      <c r="AM132" s="124"/>
      <c r="AN132" s="124"/>
      <c r="AO132" s="124"/>
      <c r="AP132" s="124"/>
      <c r="AY132" s="1"/>
      <c r="AZ132" s="108"/>
      <c r="BA132" s="108"/>
      <c r="BB132" s="108"/>
      <c r="BC132" s="1"/>
      <c r="BE132" s="121"/>
      <c r="BF132" s="124"/>
      <c r="BG132" s="124"/>
      <c r="BH132" s="124"/>
      <c r="BI132" s="124"/>
      <c r="BJ132" s="124"/>
      <c r="BK132" s="125"/>
      <c r="BL132" s="127"/>
    </row>
    <row r="133" spans="1:64" s="83" customFormat="1" x14ac:dyDescent="0.2">
      <c r="A133" s="73" t="s">
        <v>355</v>
      </c>
      <c r="B133" s="84" t="s">
        <v>356</v>
      </c>
      <c r="C133" s="85" t="s">
        <v>348</v>
      </c>
      <c r="D133" s="100"/>
      <c r="E133" s="109"/>
      <c r="F133" s="108"/>
      <c r="G133" s="99"/>
      <c r="H133" s="121"/>
      <c r="I133" s="124"/>
      <c r="J133" s="124"/>
      <c r="K133" s="124"/>
      <c r="L133" s="124"/>
      <c r="M133" s="186"/>
      <c r="N133" s="121"/>
      <c r="O133" s="124"/>
      <c r="P133" s="124"/>
      <c r="Q133" s="124"/>
      <c r="R133" s="124"/>
      <c r="T133" s="121"/>
      <c r="U133" s="124"/>
      <c r="V133" s="124"/>
      <c r="W133" s="124"/>
      <c r="X133" s="124"/>
      <c r="Y133" s="124"/>
      <c r="Z133" s="121"/>
      <c r="AA133" s="124"/>
      <c r="AB133" s="124"/>
      <c r="AC133" s="124"/>
      <c r="AD133" s="124"/>
      <c r="AF133" s="121"/>
      <c r="AG133" s="124"/>
      <c r="AH133" s="124"/>
      <c r="AI133" s="124"/>
      <c r="AJ133" s="124"/>
      <c r="AL133" s="121"/>
      <c r="AM133" s="124"/>
      <c r="AN133" s="124"/>
      <c r="AO133" s="124"/>
      <c r="AP133" s="124"/>
      <c r="AY133" s="1"/>
      <c r="AZ133" s="108"/>
      <c r="BA133" s="108"/>
      <c r="BB133" s="108"/>
      <c r="BC133" s="1"/>
      <c r="BE133" s="121"/>
      <c r="BF133" s="124"/>
      <c r="BG133" s="124"/>
      <c r="BH133" s="124"/>
      <c r="BI133" s="124"/>
      <c r="BJ133" s="124"/>
      <c r="BK133" s="125"/>
      <c r="BL133" s="127"/>
    </row>
    <row r="134" spans="1:64" s="83" customFormat="1" x14ac:dyDescent="0.2">
      <c r="A134" s="74" t="s">
        <v>360</v>
      </c>
      <c r="B134" s="86" t="s">
        <v>361</v>
      </c>
      <c r="C134" s="87" t="s">
        <v>294</v>
      </c>
      <c r="D134" s="102"/>
      <c r="E134" s="110"/>
      <c r="F134" s="108"/>
      <c r="G134" s="99"/>
      <c r="H134" s="121"/>
      <c r="I134" s="124"/>
      <c r="J134" s="124"/>
      <c r="K134" s="124"/>
      <c r="L134" s="124"/>
      <c r="M134" s="186"/>
      <c r="N134" s="121"/>
      <c r="O134" s="124"/>
      <c r="P134" s="124"/>
      <c r="Q134" s="124"/>
      <c r="R134" s="124"/>
      <c r="T134" s="121"/>
      <c r="U134" s="124"/>
      <c r="V134" s="124"/>
      <c r="W134" s="124"/>
      <c r="X134" s="124"/>
      <c r="Y134" s="124"/>
      <c r="Z134" s="121"/>
      <c r="AA134" s="124"/>
      <c r="AB134" s="124"/>
      <c r="AC134" s="124"/>
      <c r="AD134" s="124"/>
      <c r="AF134" s="121"/>
      <c r="AG134" s="124"/>
      <c r="AH134" s="124"/>
      <c r="AI134" s="124"/>
      <c r="AJ134" s="124"/>
      <c r="AL134" s="121"/>
      <c r="AM134" s="124"/>
      <c r="AN134" s="124"/>
      <c r="AO134" s="124"/>
      <c r="AP134" s="124"/>
      <c r="AY134" s="1"/>
      <c r="AZ134" s="108"/>
      <c r="BA134" s="108"/>
      <c r="BB134" s="108"/>
      <c r="BC134" s="1"/>
      <c r="BE134" s="121"/>
      <c r="BF134" s="124"/>
      <c r="BG134" s="124"/>
      <c r="BH134" s="124"/>
      <c r="BI134" s="124"/>
      <c r="BJ134" s="124"/>
      <c r="BK134" s="125"/>
      <c r="BL134" s="127"/>
    </row>
    <row r="135" spans="1:64" s="83" customFormat="1" x14ac:dyDescent="0.2">
      <c r="A135" s="52" t="s">
        <v>364</v>
      </c>
      <c r="B135" s="86" t="s">
        <v>365</v>
      </c>
      <c r="C135" s="87" t="s">
        <v>353</v>
      </c>
      <c r="D135" s="102"/>
      <c r="E135" s="110"/>
      <c r="F135" s="108"/>
      <c r="G135" s="99"/>
      <c r="H135" s="121"/>
      <c r="I135" s="124"/>
      <c r="J135" s="124"/>
      <c r="K135" s="124"/>
      <c r="L135" s="124"/>
      <c r="M135" s="186"/>
      <c r="N135" s="121"/>
      <c r="O135" s="124"/>
      <c r="P135" s="124"/>
      <c r="Q135" s="124"/>
      <c r="R135" s="124"/>
      <c r="T135" s="121"/>
      <c r="U135" s="124"/>
      <c r="V135" s="124"/>
      <c r="W135" s="124"/>
      <c r="X135" s="124"/>
      <c r="Y135" s="124"/>
      <c r="Z135" s="121"/>
      <c r="AA135" s="124"/>
      <c r="AB135" s="124"/>
      <c r="AC135" s="124"/>
      <c r="AD135" s="124"/>
      <c r="AF135" s="121"/>
      <c r="AG135" s="124"/>
      <c r="AH135" s="124"/>
      <c r="AI135" s="124"/>
      <c r="AJ135" s="124"/>
      <c r="AL135" s="121"/>
      <c r="AM135" s="124"/>
      <c r="AN135" s="124"/>
      <c r="AO135" s="124"/>
      <c r="AP135" s="124"/>
      <c r="AY135" s="1"/>
      <c r="AZ135" s="108"/>
      <c r="BA135" s="108"/>
      <c r="BB135" s="108"/>
      <c r="BC135" s="1"/>
      <c r="BE135" s="121"/>
      <c r="BF135" s="124"/>
      <c r="BG135" s="124"/>
      <c r="BH135" s="124"/>
      <c r="BI135" s="124"/>
      <c r="BJ135" s="124"/>
      <c r="BK135" s="125"/>
      <c r="BL135" s="127"/>
    </row>
    <row r="136" spans="1:64" s="83" customFormat="1" x14ac:dyDescent="0.2">
      <c r="A136" s="74" t="s">
        <v>357</v>
      </c>
      <c r="B136" s="86" t="s">
        <v>358</v>
      </c>
      <c r="C136" s="87" t="s">
        <v>348</v>
      </c>
      <c r="D136" s="102"/>
      <c r="E136" s="110"/>
      <c r="F136" s="108"/>
      <c r="G136" s="99"/>
      <c r="H136" s="121"/>
      <c r="I136" s="124"/>
      <c r="J136" s="124"/>
      <c r="K136" s="124"/>
      <c r="L136" s="124"/>
      <c r="M136" s="186"/>
      <c r="N136" s="121"/>
      <c r="O136" s="124"/>
      <c r="P136" s="124"/>
      <c r="Q136" s="124"/>
      <c r="R136" s="124"/>
      <c r="T136" s="121"/>
      <c r="U136" s="124"/>
      <c r="V136" s="124"/>
      <c r="W136" s="124"/>
      <c r="X136" s="124"/>
      <c r="Y136" s="124"/>
      <c r="Z136" s="121"/>
      <c r="AA136" s="124"/>
      <c r="AB136" s="124"/>
      <c r="AC136" s="124"/>
      <c r="AD136" s="124"/>
      <c r="AF136" s="121"/>
      <c r="AG136" s="124"/>
      <c r="AH136" s="124"/>
      <c r="AI136" s="124"/>
      <c r="AJ136" s="124"/>
      <c r="AL136" s="121"/>
      <c r="AM136" s="124"/>
      <c r="AN136" s="124"/>
      <c r="AO136" s="124"/>
      <c r="AP136" s="124"/>
      <c r="AY136" s="1"/>
      <c r="AZ136" s="108"/>
      <c r="BA136" s="108"/>
      <c r="BB136" s="108"/>
      <c r="BC136" s="1"/>
      <c r="BE136" s="121"/>
      <c r="BF136" s="124"/>
      <c r="BG136" s="124"/>
      <c r="BH136" s="124"/>
      <c r="BI136" s="124"/>
      <c r="BJ136" s="124"/>
      <c r="BK136" s="125"/>
      <c r="BL136" s="127"/>
    </row>
    <row r="137" spans="1:64" s="83" customFormat="1" x14ac:dyDescent="0.2">
      <c r="A137" s="75" t="s">
        <v>362</v>
      </c>
      <c r="B137" s="94" t="s">
        <v>363</v>
      </c>
      <c r="C137" s="95" t="s">
        <v>294</v>
      </c>
      <c r="D137" s="111"/>
      <c r="E137" s="112"/>
      <c r="F137" s="108"/>
      <c r="G137" s="99"/>
      <c r="H137" s="121"/>
      <c r="I137" s="124"/>
      <c r="J137" s="124"/>
      <c r="K137" s="124"/>
      <c r="L137" s="124"/>
      <c r="M137" s="186"/>
      <c r="N137" s="121"/>
      <c r="O137" s="124"/>
      <c r="P137" s="124"/>
      <c r="Q137" s="124"/>
      <c r="R137" s="124"/>
      <c r="T137" s="121"/>
      <c r="U137" s="124"/>
      <c r="V137" s="124"/>
      <c r="W137" s="124"/>
      <c r="X137" s="124"/>
      <c r="Y137" s="124"/>
      <c r="Z137" s="121"/>
      <c r="AA137" s="124"/>
      <c r="AB137" s="124"/>
      <c r="AC137" s="124"/>
      <c r="AD137" s="124"/>
      <c r="AF137" s="121"/>
      <c r="AG137" s="124"/>
      <c r="AH137" s="124"/>
      <c r="AI137" s="124"/>
      <c r="AJ137" s="124"/>
      <c r="AL137" s="121"/>
      <c r="AM137" s="124"/>
      <c r="AN137" s="124"/>
      <c r="AO137" s="124"/>
      <c r="AP137" s="124"/>
      <c r="AY137" s="1"/>
      <c r="AZ137" s="108"/>
      <c r="BA137" s="108"/>
      <c r="BB137" s="108"/>
      <c r="BC137" s="1"/>
      <c r="BE137" s="121"/>
      <c r="BF137" s="124"/>
      <c r="BG137" s="124"/>
      <c r="BH137" s="124"/>
      <c r="BI137" s="124"/>
      <c r="BJ137" s="124"/>
      <c r="BK137" s="125"/>
      <c r="BL137" s="127"/>
    </row>
    <row r="138" spans="1:64" s="83" customFormat="1" ht="16.5" thickBot="1" x14ac:dyDescent="0.25">
      <c r="A138" s="55" t="s">
        <v>366</v>
      </c>
      <c r="B138" s="88" t="s">
        <v>367</v>
      </c>
      <c r="C138" s="89" t="s">
        <v>353</v>
      </c>
      <c r="D138" s="101"/>
      <c r="E138" s="113"/>
      <c r="F138" s="108"/>
      <c r="G138" s="99"/>
      <c r="H138" s="121"/>
      <c r="I138" s="124"/>
      <c r="J138" s="124"/>
      <c r="K138" s="124"/>
      <c r="L138" s="124"/>
      <c r="M138" s="186"/>
      <c r="N138" s="121"/>
      <c r="O138" s="124"/>
      <c r="P138" s="124"/>
      <c r="Q138" s="124"/>
      <c r="R138" s="124"/>
      <c r="T138" s="121"/>
      <c r="U138" s="124"/>
      <c r="V138" s="124"/>
      <c r="W138" s="124"/>
      <c r="X138" s="124"/>
      <c r="Y138" s="124"/>
      <c r="Z138" s="121"/>
      <c r="AA138" s="124"/>
      <c r="AB138" s="124"/>
      <c r="AC138" s="124"/>
      <c r="AD138" s="124"/>
      <c r="AF138" s="121"/>
      <c r="AG138" s="124"/>
      <c r="AH138" s="124"/>
      <c r="AI138" s="124"/>
      <c r="AJ138" s="124"/>
      <c r="AL138" s="121"/>
      <c r="AM138" s="124"/>
      <c r="AN138" s="124"/>
      <c r="AO138" s="124"/>
      <c r="AP138" s="124"/>
      <c r="AY138" s="1"/>
      <c r="AZ138" s="108"/>
      <c r="BA138" s="108"/>
      <c r="BB138" s="108"/>
      <c r="BC138" s="1"/>
      <c r="BE138" s="121"/>
      <c r="BF138" s="124"/>
      <c r="BG138" s="124"/>
      <c r="BH138" s="124"/>
      <c r="BI138" s="124"/>
      <c r="BJ138" s="124"/>
      <c r="BK138" s="125"/>
      <c r="BL138" s="127"/>
    </row>
    <row r="139" spans="1:64" s="83" customFormat="1" x14ac:dyDescent="0.2">
      <c r="A139" s="73" t="s">
        <v>418</v>
      </c>
      <c r="B139" s="84" t="s">
        <v>167</v>
      </c>
      <c r="C139" s="85" t="s">
        <v>71</v>
      </c>
      <c r="D139" s="100">
        <v>2796</v>
      </c>
      <c r="E139" s="109">
        <f t="shared" ref="E139:E166" si="36">D139*$E$2</f>
        <v>3634.8</v>
      </c>
      <c r="F139" s="108" t="s">
        <v>649</v>
      </c>
      <c r="G139" s="99"/>
      <c r="H139" s="121"/>
      <c r="I139" s="124"/>
      <c r="J139" s="124"/>
      <c r="K139" s="124"/>
      <c r="L139" s="124"/>
      <c r="M139" s="186"/>
      <c r="N139" s="121"/>
      <c r="O139" s="121"/>
      <c r="P139" s="124"/>
      <c r="Q139" s="124"/>
      <c r="R139" s="124"/>
      <c r="T139" s="121"/>
      <c r="U139" s="124"/>
      <c r="V139" s="124"/>
      <c r="W139" s="124"/>
      <c r="X139" s="124"/>
      <c r="Y139" s="124"/>
      <c r="Z139" s="121"/>
      <c r="AA139" s="124"/>
      <c r="AB139" s="124"/>
      <c r="AC139" s="124"/>
      <c r="AD139" s="124"/>
      <c r="AF139" s="121"/>
      <c r="AG139" s="124"/>
      <c r="AH139" s="124"/>
      <c r="AI139" s="124"/>
      <c r="AJ139" s="124"/>
      <c r="AL139" s="121"/>
      <c r="AM139" s="124"/>
      <c r="AN139" s="124"/>
      <c r="AO139" s="124"/>
      <c r="AP139" s="124"/>
      <c r="AY139" s="1"/>
      <c r="AZ139" s="108"/>
      <c r="BA139" s="108"/>
      <c r="BB139" s="108"/>
      <c r="BC139" s="1"/>
      <c r="BE139" s="121"/>
      <c r="BF139" s="124"/>
      <c r="BG139" s="124"/>
      <c r="BH139" s="124"/>
      <c r="BI139" s="124"/>
      <c r="BJ139" s="124"/>
      <c r="BK139" s="125"/>
      <c r="BL139" s="127"/>
    </row>
    <row r="140" spans="1:64" s="83" customFormat="1" x14ac:dyDescent="0.2">
      <c r="A140" s="74" t="s">
        <v>419</v>
      </c>
      <c r="B140" s="86" t="s">
        <v>168</v>
      </c>
      <c r="C140" s="87" t="s">
        <v>72</v>
      </c>
      <c r="D140" s="102">
        <v>3353</v>
      </c>
      <c r="E140" s="110">
        <f t="shared" si="36"/>
        <v>4358.9000000000005</v>
      </c>
      <c r="F140" s="108" t="s">
        <v>650</v>
      </c>
      <c r="G140" s="99"/>
      <c r="H140" s="121"/>
      <c r="I140" s="124"/>
      <c r="J140" s="124"/>
      <c r="K140" s="124"/>
      <c r="L140" s="124"/>
      <c r="M140" s="186"/>
      <c r="N140" s="121"/>
      <c r="O140" s="121"/>
      <c r="P140" s="124"/>
      <c r="Q140" s="124"/>
      <c r="R140" s="124"/>
      <c r="T140" s="121"/>
      <c r="U140" s="124"/>
      <c r="V140" s="124"/>
      <c r="W140" s="124"/>
      <c r="X140" s="124"/>
      <c r="Y140" s="124"/>
      <c r="Z140" s="121"/>
      <c r="AA140" s="124"/>
      <c r="AB140" s="124"/>
      <c r="AC140" s="124"/>
      <c r="AD140" s="124"/>
      <c r="AF140" s="121"/>
      <c r="AG140" s="124"/>
      <c r="AH140" s="124"/>
      <c r="AI140" s="124"/>
      <c r="AJ140" s="124"/>
      <c r="AL140" s="121"/>
      <c r="AM140" s="124"/>
      <c r="AN140" s="124"/>
      <c r="AO140" s="124"/>
      <c r="AP140" s="124"/>
      <c r="AY140" s="1"/>
      <c r="AZ140" s="108"/>
      <c r="BA140" s="108"/>
      <c r="BB140" s="108"/>
      <c r="BC140" s="1"/>
      <c r="BE140" s="121"/>
      <c r="BF140" s="124"/>
      <c r="BG140" s="124"/>
      <c r="BH140" s="124"/>
      <c r="BI140" s="124"/>
      <c r="BJ140" s="124"/>
      <c r="BK140" s="125"/>
      <c r="BL140" s="127"/>
    </row>
    <row r="141" spans="1:64" s="83" customFormat="1" ht="31.5" x14ac:dyDescent="0.2">
      <c r="A141" s="52" t="s">
        <v>420</v>
      </c>
      <c r="B141" s="86" t="s">
        <v>293</v>
      </c>
      <c r="C141" s="87" t="s">
        <v>294</v>
      </c>
      <c r="D141" s="102">
        <v>3689</v>
      </c>
      <c r="E141" s="110">
        <f t="shared" si="36"/>
        <v>4795.7</v>
      </c>
      <c r="F141" s="108" t="s">
        <v>651</v>
      </c>
      <c r="G141" s="99"/>
      <c r="H141" s="121"/>
      <c r="I141" s="124"/>
      <c r="J141" s="124"/>
      <c r="K141" s="124"/>
      <c r="L141" s="124"/>
      <c r="M141" s="186"/>
      <c r="N141" s="121"/>
      <c r="O141" s="121"/>
      <c r="P141" s="124"/>
      <c r="Q141" s="124"/>
      <c r="R141" s="124"/>
      <c r="T141" s="121"/>
      <c r="U141" s="124"/>
      <c r="V141" s="124"/>
      <c r="W141" s="124"/>
      <c r="X141" s="124"/>
      <c r="Y141" s="124"/>
      <c r="Z141" s="121"/>
      <c r="AA141" s="124"/>
      <c r="AB141" s="124"/>
      <c r="AC141" s="124"/>
      <c r="AD141" s="124"/>
      <c r="AF141" s="121"/>
      <c r="AG141" s="124"/>
      <c r="AH141" s="124"/>
      <c r="AI141" s="124"/>
      <c r="AJ141" s="124"/>
      <c r="AL141" s="121"/>
      <c r="AM141" s="124"/>
      <c r="AN141" s="124"/>
      <c r="AO141" s="124"/>
      <c r="AP141" s="124"/>
      <c r="AY141" s="1"/>
      <c r="AZ141" s="108"/>
      <c r="BA141" s="108"/>
      <c r="BB141" s="108"/>
      <c r="BC141" s="1"/>
      <c r="BE141" s="121"/>
      <c r="BF141" s="124"/>
      <c r="BG141" s="124"/>
      <c r="BH141" s="124"/>
      <c r="BI141" s="124"/>
      <c r="BJ141" s="124"/>
      <c r="BK141" s="125"/>
      <c r="BL141" s="127"/>
    </row>
    <row r="142" spans="1:64" s="83" customFormat="1" x14ac:dyDescent="0.2">
      <c r="A142" s="74" t="s">
        <v>421</v>
      </c>
      <c r="B142" s="86" t="s">
        <v>169</v>
      </c>
      <c r="C142" s="87" t="s">
        <v>73</v>
      </c>
      <c r="D142" s="102">
        <v>4882</v>
      </c>
      <c r="E142" s="110">
        <f t="shared" si="36"/>
        <v>6346.6</v>
      </c>
      <c r="F142" s="108" t="s">
        <v>646</v>
      </c>
      <c r="G142" s="99"/>
      <c r="H142" s="121"/>
      <c r="I142" s="124"/>
      <c r="J142" s="124"/>
      <c r="K142" s="124"/>
      <c r="L142" s="124"/>
      <c r="M142" s="186"/>
      <c r="N142" s="121"/>
      <c r="O142" s="121"/>
      <c r="P142" s="124"/>
      <c r="Q142" s="124"/>
      <c r="R142" s="124"/>
      <c r="T142" s="121"/>
      <c r="U142" s="124"/>
      <c r="V142" s="124"/>
      <c r="W142" s="124"/>
      <c r="X142" s="124"/>
      <c r="Y142" s="124"/>
      <c r="Z142" s="121"/>
      <c r="AA142" s="124"/>
      <c r="AB142" s="124"/>
      <c r="AC142" s="124"/>
      <c r="AD142" s="124"/>
      <c r="AF142" s="121"/>
      <c r="AG142" s="124"/>
      <c r="AH142" s="124"/>
      <c r="AI142" s="124"/>
      <c r="AJ142" s="124"/>
      <c r="AL142" s="121"/>
      <c r="AM142" s="124"/>
      <c r="AN142" s="124"/>
      <c r="AO142" s="124"/>
      <c r="AP142" s="124"/>
      <c r="AY142" s="1"/>
      <c r="AZ142" s="108"/>
      <c r="BA142" s="108"/>
      <c r="BB142" s="108"/>
      <c r="BC142" s="1"/>
      <c r="BE142" s="121"/>
      <c r="BF142" s="124"/>
      <c r="BG142" s="124"/>
      <c r="BH142" s="124"/>
      <c r="BI142" s="124"/>
      <c r="BJ142" s="124"/>
      <c r="BK142" s="125"/>
      <c r="BL142" s="127"/>
    </row>
    <row r="143" spans="1:64" s="83" customFormat="1" x14ac:dyDescent="0.2">
      <c r="A143" s="75" t="s">
        <v>422</v>
      </c>
      <c r="B143" s="94" t="s">
        <v>170</v>
      </c>
      <c r="C143" s="95" t="s">
        <v>74</v>
      </c>
      <c r="D143" s="111">
        <v>5234</v>
      </c>
      <c r="E143" s="112">
        <f t="shared" si="36"/>
        <v>6804.2</v>
      </c>
      <c r="F143" s="108" t="s">
        <v>647</v>
      </c>
      <c r="G143" s="99"/>
      <c r="H143" s="121"/>
      <c r="I143" s="124"/>
      <c r="J143" s="124"/>
      <c r="K143" s="124"/>
      <c r="L143" s="124"/>
      <c r="M143" s="186"/>
      <c r="N143" s="121"/>
      <c r="O143" s="121"/>
      <c r="P143" s="124"/>
      <c r="Q143" s="124"/>
      <c r="R143" s="124"/>
      <c r="T143" s="121"/>
      <c r="U143" s="124"/>
      <c r="V143" s="124"/>
      <c r="W143" s="124"/>
      <c r="X143" s="124"/>
      <c r="Y143" s="124"/>
      <c r="Z143" s="121"/>
      <c r="AA143" s="124"/>
      <c r="AB143" s="124"/>
      <c r="AC143" s="124"/>
      <c r="AD143" s="124"/>
      <c r="AF143" s="121"/>
      <c r="AG143" s="124"/>
      <c r="AH143" s="124"/>
      <c r="AI143" s="124"/>
      <c r="AJ143" s="124"/>
      <c r="AL143" s="121"/>
      <c r="AM143" s="124"/>
      <c r="AN143" s="124"/>
      <c r="AO143" s="124"/>
      <c r="AP143" s="124"/>
      <c r="AY143" s="1"/>
      <c r="AZ143" s="108"/>
      <c r="BA143" s="108"/>
      <c r="BB143" s="108"/>
      <c r="BC143" s="1"/>
      <c r="BE143" s="121"/>
      <c r="BF143" s="124"/>
      <c r="BG143" s="124"/>
      <c r="BH143" s="124"/>
      <c r="BI143" s="124"/>
      <c r="BJ143" s="124"/>
      <c r="BK143" s="125"/>
      <c r="BL143" s="127"/>
    </row>
    <row r="144" spans="1:64" s="83" customFormat="1" ht="32.25" thickBot="1" x14ac:dyDescent="0.25">
      <c r="A144" s="55" t="s">
        <v>423</v>
      </c>
      <c r="B144" s="88" t="s">
        <v>295</v>
      </c>
      <c r="C144" s="89" t="s">
        <v>296</v>
      </c>
      <c r="D144" s="101">
        <v>5752</v>
      </c>
      <c r="E144" s="113">
        <f t="shared" si="36"/>
        <v>7477.6</v>
      </c>
      <c r="F144" s="108" t="s">
        <v>648</v>
      </c>
      <c r="G144" s="99"/>
      <c r="H144" s="121"/>
      <c r="I144" s="124"/>
      <c r="J144" s="124"/>
      <c r="K144" s="124"/>
      <c r="L144" s="124"/>
      <c r="M144" s="186"/>
      <c r="N144" s="121"/>
      <c r="O144" s="121"/>
      <c r="P144" s="124"/>
      <c r="Q144" s="124"/>
      <c r="R144" s="124"/>
      <c r="T144" s="121"/>
      <c r="U144" s="124"/>
      <c r="V144" s="124"/>
      <c r="W144" s="124"/>
      <c r="X144" s="124"/>
      <c r="Y144" s="124"/>
      <c r="Z144" s="121"/>
      <c r="AA144" s="124"/>
      <c r="AB144" s="124"/>
      <c r="AC144" s="124"/>
      <c r="AD144" s="124"/>
      <c r="AF144" s="121"/>
      <c r="AG144" s="124"/>
      <c r="AH144" s="124"/>
      <c r="AI144" s="124"/>
      <c r="AJ144" s="124"/>
      <c r="AL144" s="121"/>
      <c r="AM144" s="124"/>
      <c r="AN144" s="124"/>
      <c r="AO144" s="124"/>
      <c r="AP144" s="124"/>
      <c r="AY144" s="1"/>
      <c r="AZ144" s="108"/>
      <c r="BA144" s="108"/>
      <c r="BB144" s="108"/>
      <c r="BC144" s="1"/>
      <c r="BE144" s="121"/>
      <c r="BF144" s="124"/>
      <c r="BG144" s="124"/>
      <c r="BH144" s="124"/>
      <c r="BI144" s="124"/>
      <c r="BJ144" s="124"/>
      <c r="BK144" s="125"/>
      <c r="BL144" s="127"/>
    </row>
    <row r="145" spans="1:64" s="83" customFormat="1" ht="31.5" x14ac:dyDescent="0.2">
      <c r="A145" s="73" t="s">
        <v>424</v>
      </c>
      <c r="B145" s="84" t="s">
        <v>415</v>
      </c>
      <c r="C145" s="85" t="s">
        <v>71</v>
      </c>
      <c r="D145" s="100">
        <v>5587</v>
      </c>
      <c r="E145" s="109">
        <f t="shared" ref="E145:E150" si="37">D145*$E$2</f>
        <v>7263.1</v>
      </c>
      <c r="F145" s="108" t="s">
        <v>627</v>
      </c>
      <c r="G145" s="99"/>
      <c r="H145" s="121"/>
      <c r="I145" s="124"/>
      <c r="J145" s="124"/>
      <c r="K145" s="124"/>
      <c r="L145" s="124"/>
      <c r="M145" s="186"/>
      <c r="N145" s="121"/>
      <c r="O145" s="121"/>
      <c r="P145" s="124"/>
      <c r="Q145" s="124"/>
      <c r="R145" s="124"/>
      <c r="T145" s="121"/>
      <c r="U145" s="124"/>
      <c r="V145" s="124"/>
      <c r="W145" s="124"/>
      <c r="X145" s="124"/>
      <c r="Y145" s="124"/>
      <c r="Z145" s="121"/>
      <c r="AA145" s="124"/>
      <c r="AB145" s="124"/>
      <c r="AC145" s="124"/>
      <c r="AD145" s="124"/>
      <c r="AF145" s="121"/>
      <c r="AG145" s="124"/>
      <c r="AH145" s="124"/>
      <c r="AI145" s="124"/>
      <c r="AJ145" s="124"/>
      <c r="AL145" s="121"/>
      <c r="AM145" s="124"/>
      <c r="AN145" s="124"/>
      <c r="AO145" s="124"/>
      <c r="AP145" s="124"/>
      <c r="AY145" s="1"/>
      <c r="AZ145" s="108"/>
      <c r="BA145" s="108"/>
      <c r="BB145" s="108"/>
      <c r="BC145" s="1"/>
      <c r="BE145" s="121"/>
      <c r="BF145" s="124"/>
      <c r="BG145" s="124"/>
      <c r="BH145" s="124"/>
      <c r="BI145" s="124"/>
      <c r="BJ145" s="124"/>
      <c r="BK145" s="125"/>
      <c r="BL145" s="127"/>
    </row>
    <row r="146" spans="1:64" s="83" customFormat="1" ht="31.5" x14ac:dyDescent="0.2">
      <c r="A146" s="74" t="s">
        <v>425</v>
      </c>
      <c r="B146" s="86" t="s">
        <v>414</v>
      </c>
      <c r="C146" s="87" t="s">
        <v>72</v>
      </c>
      <c r="D146" s="102">
        <v>6704</v>
      </c>
      <c r="E146" s="110">
        <f t="shared" si="37"/>
        <v>8715.2000000000007</v>
      </c>
      <c r="F146" s="108" t="s">
        <v>628</v>
      </c>
      <c r="G146" s="99"/>
      <c r="H146" s="121"/>
      <c r="I146" s="124"/>
      <c r="J146" s="124"/>
      <c r="K146" s="124"/>
      <c r="L146" s="124"/>
      <c r="M146" s="186"/>
      <c r="N146" s="121"/>
      <c r="O146" s="121"/>
      <c r="P146" s="124"/>
      <c r="Q146" s="124"/>
      <c r="R146" s="124"/>
      <c r="T146" s="121"/>
      <c r="U146" s="124"/>
      <c r="V146" s="124"/>
      <c r="W146" s="124"/>
      <c r="X146" s="124"/>
      <c r="Y146" s="124"/>
      <c r="Z146" s="121"/>
      <c r="AA146" s="124"/>
      <c r="AB146" s="124"/>
      <c r="AC146" s="124"/>
      <c r="AD146" s="124"/>
      <c r="AF146" s="121"/>
      <c r="AG146" s="124"/>
      <c r="AH146" s="124"/>
      <c r="AI146" s="124"/>
      <c r="AJ146" s="124"/>
      <c r="AL146" s="121"/>
      <c r="AM146" s="124"/>
      <c r="AN146" s="124"/>
      <c r="AO146" s="124"/>
      <c r="AP146" s="124"/>
      <c r="AY146" s="1"/>
      <c r="AZ146" s="108"/>
      <c r="BA146" s="108"/>
      <c r="BB146" s="108"/>
      <c r="BC146" s="1"/>
      <c r="BE146" s="121"/>
      <c r="BF146" s="124"/>
      <c r="BG146" s="124"/>
      <c r="BH146" s="124"/>
      <c r="BI146" s="124"/>
      <c r="BJ146" s="124"/>
      <c r="BK146" s="125"/>
      <c r="BL146" s="127"/>
    </row>
    <row r="147" spans="1:64" s="83" customFormat="1" ht="31.5" x14ac:dyDescent="0.2">
      <c r="A147" s="52" t="s">
        <v>426</v>
      </c>
      <c r="B147" s="86" t="s">
        <v>293</v>
      </c>
      <c r="C147" s="87" t="s">
        <v>294</v>
      </c>
      <c r="D147" s="102">
        <v>7375</v>
      </c>
      <c r="E147" s="110">
        <f t="shared" si="37"/>
        <v>9587.5</v>
      </c>
      <c r="F147" s="108" t="s">
        <v>629</v>
      </c>
      <c r="G147" s="99"/>
      <c r="H147" s="121"/>
      <c r="I147" s="124"/>
      <c r="J147" s="124"/>
      <c r="K147" s="124"/>
      <c r="L147" s="124"/>
      <c r="M147" s="186"/>
      <c r="N147" s="121"/>
      <c r="O147" s="121"/>
      <c r="P147" s="124"/>
      <c r="Q147" s="124"/>
      <c r="R147" s="124"/>
      <c r="T147" s="121"/>
      <c r="U147" s="124"/>
      <c r="V147" s="124"/>
      <c r="W147" s="124"/>
      <c r="X147" s="124"/>
      <c r="Y147" s="124"/>
      <c r="Z147" s="121"/>
      <c r="AA147" s="124"/>
      <c r="AB147" s="124"/>
      <c r="AC147" s="124"/>
      <c r="AD147" s="124"/>
      <c r="AF147" s="121"/>
      <c r="AG147" s="124"/>
      <c r="AH147" s="124"/>
      <c r="AI147" s="124"/>
      <c r="AJ147" s="124"/>
      <c r="AL147" s="121"/>
      <c r="AM147" s="124"/>
      <c r="AN147" s="124"/>
      <c r="AO147" s="124"/>
      <c r="AP147" s="124"/>
      <c r="AY147" s="1"/>
      <c r="AZ147" s="108"/>
      <c r="BA147" s="108"/>
      <c r="BB147" s="108"/>
      <c r="BC147" s="1"/>
      <c r="BE147" s="121"/>
      <c r="BF147" s="124"/>
      <c r="BG147" s="124"/>
      <c r="BH147" s="124"/>
      <c r="BI147" s="124"/>
      <c r="BJ147" s="124"/>
      <c r="BK147" s="125"/>
      <c r="BL147" s="127"/>
    </row>
    <row r="148" spans="1:64" s="83" customFormat="1" ht="31.5" x14ac:dyDescent="0.2">
      <c r="A148" s="74" t="s">
        <v>427</v>
      </c>
      <c r="B148" s="86" t="s">
        <v>413</v>
      </c>
      <c r="C148" s="87" t="s">
        <v>73</v>
      </c>
      <c r="D148" s="102">
        <v>9761</v>
      </c>
      <c r="E148" s="110">
        <f t="shared" si="37"/>
        <v>12689.300000000001</v>
      </c>
      <c r="F148" s="108" t="s">
        <v>624</v>
      </c>
      <c r="G148" s="99"/>
      <c r="H148" s="121"/>
      <c r="I148" s="124"/>
      <c r="J148" s="124"/>
      <c r="K148" s="124"/>
      <c r="L148" s="124"/>
      <c r="M148" s="186"/>
      <c r="N148" s="121"/>
      <c r="O148" s="121"/>
      <c r="P148" s="124"/>
      <c r="Q148" s="124"/>
      <c r="R148" s="124"/>
      <c r="T148" s="121"/>
      <c r="U148" s="124"/>
      <c r="V148" s="124"/>
      <c r="W148" s="124"/>
      <c r="X148" s="124"/>
      <c r="Y148" s="124"/>
      <c r="Z148" s="121"/>
      <c r="AA148" s="124"/>
      <c r="AB148" s="124"/>
      <c r="AC148" s="124"/>
      <c r="AD148" s="124"/>
      <c r="AF148" s="121"/>
      <c r="AG148" s="124"/>
      <c r="AH148" s="124"/>
      <c r="AI148" s="124"/>
      <c r="AJ148" s="124"/>
      <c r="AL148" s="121"/>
      <c r="AM148" s="124"/>
      <c r="AN148" s="124"/>
      <c r="AO148" s="124"/>
      <c r="AP148" s="124"/>
      <c r="AY148" s="1"/>
      <c r="AZ148" s="108"/>
      <c r="BA148" s="108"/>
      <c r="BB148" s="108"/>
      <c r="BC148" s="1"/>
      <c r="BE148" s="121"/>
      <c r="BF148" s="124"/>
      <c r="BG148" s="124"/>
      <c r="BH148" s="124"/>
      <c r="BI148" s="124"/>
      <c r="BJ148" s="124"/>
      <c r="BK148" s="125"/>
      <c r="BL148" s="127"/>
    </row>
    <row r="149" spans="1:64" s="83" customFormat="1" ht="31.5" x14ac:dyDescent="0.2">
      <c r="A149" s="75" t="s">
        <v>428</v>
      </c>
      <c r="B149" s="94" t="s">
        <v>416</v>
      </c>
      <c r="C149" s="95" t="s">
        <v>74</v>
      </c>
      <c r="D149" s="111">
        <v>10462</v>
      </c>
      <c r="E149" s="112">
        <f t="shared" si="37"/>
        <v>13600.6</v>
      </c>
      <c r="F149" s="108" t="s">
        <v>625</v>
      </c>
      <c r="G149" s="99"/>
      <c r="H149" s="121"/>
      <c r="I149" s="124"/>
      <c r="J149" s="124"/>
      <c r="K149" s="124"/>
      <c r="L149" s="124"/>
      <c r="M149" s="186"/>
      <c r="N149" s="121"/>
      <c r="O149" s="121"/>
      <c r="P149" s="124"/>
      <c r="Q149" s="124"/>
      <c r="R149" s="124"/>
      <c r="T149" s="121"/>
      <c r="U149" s="124"/>
      <c r="V149" s="124"/>
      <c r="W149" s="124"/>
      <c r="X149" s="124"/>
      <c r="Y149" s="124"/>
      <c r="Z149" s="121"/>
      <c r="AA149" s="124"/>
      <c r="AB149" s="124"/>
      <c r="AC149" s="124"/>
      <c r="AD149" s="124"/>
      <c r="AF149" s="121"/>
      <c r="AG149" s="124"/>
      <c r="AH149" s="124"/>
      <c r="AI149" s="124"/>
      <c r="AJ149" s="124"/>
      <c r="AL149" s="121"/>
      <c r="AM149" s="124"/>
      <c r="AN149" s="124"/>
      <c r="AO149" s="124"/>
      <c r="AP149" s="124"/>
      <c r="AY149" s="1"/>
      <c r="AZ149" s="108"/>
      <c r="BA149" s="108"/>
      <c r="BB149" s="108"/>
      <c r="BC149" s="1"/>
      <c r="BE149" s="121"/>
      <c r="BF149" s="124"/>
      <c r="BG149" s="124"/>
      <c r="BH149" s="124"/>
      <c r="BI149" s="124"/>
      <c r="BJ149" s="124"/>
      <c r="BK149" s="125"/>
      <c r="BL149" s="127"/>
    </row>
    <row r="150" spans="1:64" s="83" customFormat="1" ht="32.25" thickBot="1" x14ac:dyDescent="0.25">
      <c r="A150" s="55" t="s">
        <v>429</v>
      </c>
      <c r="B150" s="88" t="s">
        <v>417</v>
      </c>
      <c r="C150" s="89" t="s">
        <v>296</v>
      </c>
      <c r="D150" s="101">
        <v>11499</v>
      </c>
      <c r="E150" s="113">
        <f t="shared" si="37"/>
        <v>14948.7</v>
      </c>
      <c r="F150" s="108" t="s">
        <v>626</v>
      </c>
      <c r="G150" s="99"/>
      <c r="H150" s="121"/>
      <c r="I150" s="124"/>
      <c r="J150" s="124"/>
      <c r="K150" s="124"/>
      <c r="L150" s="124"/>
      <c r="M150" s="186"/>
      <c r="N150" s="121"/>
      <c r="O150" s="121"/>
      <c r="P150" s="124"/>
      <c r="Q150" s="124"/>
      <c r="R150" s="124"/>
      <c r="T150" s="121"/>
      <c r="U150" s="124"/>
      <c r="V150" s="124"/>
      <c r="W150" s="124"/>
      <c r="X150" s="124"/>
      <c r="Y150" s="124"/>
      <c r="Z150" s="121"/>
      <c r="AA150" s="124"/>
      <c r="AB150" s="124"/>
      <c r="AC150" s="124"/>
      <c r="AD150" s="124"/>
      <c r="AF150" s="121"/>
      <c r="AG150" s="124"/>
      <c r="AH150" s="124"/>
      <c r="AI150" s="124"/>
      <c r="AJ150" s="124"/>
      <c r="AL150" s="121"/>
      <c r="AM150" s="124"/>
      <c r="AN150" s="124"/>
      <c r="AO150" s="124"/>
      <c r="AP150" s="124"/>
      <c r="AY150" s="1"/>
      <c r="AZ150" s="108"/>
      <c r="BA150" s="108"/>
      <c r="BB150" s="108"/>
      <c r="BC150" s="1"/>
      <c r="BE150" s="121"/>
      <c r="BF150" s="124"/>
      <c r="BG150" s="124"/>
      <c r="BH150" s="124"/>
      <c r="BI150" s="124"/>
      <c r="BJ150" s="124"/>
      <c r="BK150" s="125"/>
      <c r="BL150" s="127"/>
    </row>
    <row r="151" spans="1:64" s="83" customFormat="1" x14ac:dyDescent="0.2">
      <c r="A151" s="73" t="s">
        <v>430</v>
      </c>
      <c r="B151" s="84" t="s">
        <v>75</v>
      </c>
      <c r="C151" s="85" t="s">
        <v>72</v>
      </c>
      <c r="D151" s="100">
        <v>3947</v>
      </c>
      <c r="E151" s="109">
        <f t="shared" si="36"/>
        <v>5131.1000000000004</v>
      </c>
      <c r="F151" s="108" t="s">
        <v>659</v>
      </c>
      <c r="G151" s="99"/>
      <c r="H151" s="121"/>
      <c r="I151" s="124"/>
      <c r="J151" s="124"/>
      <c r="K151" s="124"/>
      <c r="L151" s="124"/>
      <c r="M151" s="186"/>
      <c r="N151" s="121"/>
      <c r="O151" s="121"/>
      <c r="P151" s="124"/>
      <c r="Q151" s="124"/>
      <c r="R151" s="124"/>
      <c r="T151" s="121"/>
      <c r="U151" s="124"/>
      <c r="V151" s="124"/>
      <c r="W151" s="124"/>
      <c r="X151" s="124"/>
      <c r="Y151" s="124"/>
      <c r="Z151" s="121"/>
      <c r="AA151" s="124"/>
      <c r="AB151" s="124"/>
      <c r="AC151" s="124"/>
      <c r="AD151" s="124"/>
      <c r="AF151" s="121"/>
      <c r="AG151" s="124"/>
      <c r="AH151" s="124"/>
      <c r="AI151" s="124"/>
      <c r="AJ151" s="124"/>
      <c r="AL151" s="121"/>
      <c r="AM151" s="124"/>
      <c r="AN151" s="124"/>
      <c r="AO151" s="124"/>
      <c r="AP151" s="124"/>
      <c r="AY151" s="1"/>
      <c r="AZ151" s="108"/>
      <c r="BA151" s="108"/>
      <c r="BB151" s="108"/>
      <c r="BC151" s="1"/>
      <c r="BE151" s="121"/>
      <c r="BF151" s="124"/>
      <c r="BG151" s="124"/>
      <c r="BH151" s="124"/>
      <c r="BI151" s="124"/>
      <c r="BJ151" s="124"/>
      <c r="BK151" s="125"/>
      <c r="BL151" s="127"/>
    </row>
    <row r="152" spans="1:64" s="83" customFormat="1" ht="31.5" x14ac:dyDescent="0.2">
      <c r="A152" s="52" t="s">
        <v>431</v>
      </c>
      <c r="B152" s="86" t="s">
        <v>297</v>
      </c>
      <c r="C152" s="87" t="s">
        <v>294</v>
      </c>
      <c r="D152" s="104">
        <v>4338</v>
      </c>
      <c r="E152" s="114">
        <f t="shared" si="36"/>
        <v>5639.4000000000005</v>
      </c>
      <c r="F152" s="108" t="s">
        <v>660</v>
      </c>
      <c r="G152" s="99"/>
      <c r="H152" s="121"/>
      <c r="I152" s="124"/>
      <c r="J152" s="124"/>
      <c r="K152" s="124"/>
      <c r="L152" s="124"/>
      <c r="M152" s="186"/>
      <c r="N152" s="121"/>
      <c r="O152" s="121"/>
      <c r="P152" s="124"/>
      <c r="Q152" s="124"/>
      <c r="R152" s="124"/>
      <c r="T152" s="121"/>
      <c r="U152" s="124"/>
      <c r="V152" s="124"/>
      <c r="W152" s="124"/>
      <c r="X152" s="124"/>
      <c r="Y152" s="124"/>
      <c r="Z152" s="121"/>
      <c r="AA152" s="124"/>
      <c r="AB152" s="124"/>
      <c r="AC152" s="124"/>
      <c r="AD152" s="124"/>
      <c r="AF152" s="121"/>
      <c r="AG152" s="124"/>
      <c r="AH152" s="124"/>
      <c r="AI152" s="124"/>
      <c r="AJ152" s="124"/>
      <c r="AL152" s="121"/>
      <c r="AM152" s="124"/>
      <c r="AN152" s="124"/>
      <c r="AO152" s="124"/>
      <c r="AP152" s="124"/>
      <c r="AY152" s="1"/>
      <c r="AZ152" s="108"/>
      <c r="BA152" s="108"/>
      <c r="BB152" s="108"/>
      <c r="BC152" s="1"/>
      <c r="BE152" s="121"/>
      <c r="BF152" s="124"/>
      <c r="BG152" s="124"/>
      <c r="BH152" s="124"/>
      <c r="BI152" s="124"/>
      <c r="BJ152" s="124"/>
      <c r="BK152" s="125"/>
      <c r="BL152" s="127"/>
    </row>
    <row r="153" spans="1:64" s="83" customFormat="1" x14ac:dyDescent="0.2">
      <c r="A153" s="74" t="s">
        <v>432</v>
      </c>
      <c r="B153" s="86" t="s">
        <v>76</v>
      </c>
      <c r="C153" s="87" t="s">
        <v>73</v>
      </c>
      <c r="D153" s="102">
        <v>5929</v>
      </c>
      <c r="E153" s="110">
        <f t="shared" si="36"/>
        <v>7707.7</v>
      </c>
      <c r="F153" s="108" t="s">
        <v>656</v>
      </c>
      <c r="G153" s="99"/>
      <c r="H153" s="121"/>
      <c r="I153" s="124"/>
      <c r="J153" s="124"/>
      <c r="K153" s="124"/>
      <c r="L153" s="124"/>
      <c r="M153" s="186"/>
      <c r="N153" s="121"/>
      <c r="O153" s="121"/>
      <c r="P153" s="124"/>
      <c r="Q153" s="124"/>
      <c r="R153" s="124"/>
      <c r="T153" s="121"/>
      <c r="U153" s="124"/>
      <c r="V153" s="124"/>
      <c r="W153" s="124"/>
      <c r="X153" s="124"/>
      <c r="Y153" s="124"/>
      <c r="Z153" s="121"/>
      <c r="AA153" s="124"/>
      <c r="AB153" s="124"/>
      <c r="AC153" s="124"/>
      <c r="AD153" s="124"/>
      <c r="AF153" s="121"/>
      <c r="AG153" s="124"/>
      <c r="AH153" s="124"/>
      <c r="AI153" s="124"/>
      <c r="AJ153" s="124"/>
      <c r="AL153" s="121"/>
      <c r="AM153" s="124"/>
      <c r="AN153" s="124"/>
      <c r="AO153" s="124"/>
      <c r="AP153" s="124"/>
      <c r="AY153" s="1"/>
      <c r="AZ153" s="108"/>
      <c r="BA153" s="108"/>
      <c r="BB153" s="108"/>
      <c r="BC153" s="1"/>
      <c r="BE153" s="121"/>
      <c r="BF153" s="124"/>
      <c r="BG153" s="124"/>
      <c r="BH153" s="124"/>
      <c r="BI153" s="124"/>
      <c r="BJ153" s="124"/>
      <c r="BK153" s="125"/>
      <c r="BL153" s="127"/>
    </row>
    <row r="154" spans="1:64" s="83" customFormat="1" x14ac:dyDescent="0.2">
      <c r="A154" s="75" t="s">
        <v>433</v>
      </c>
      <c r="B154" s="94" t="s">
        <v>77</v>
      </c>
      <c r="C154" s="95" t="s">
        <v>74</v>
      </c>
      <c r="D154" s="111">
        <v>6275</v>
      </c>
      <c r="E154" s="112">
        <f t="shared" si="36"/>
        <v>8157.5</v>
      </c>
      <c r="F154" s="108" t="s">
        <v>657</v>
      </c>
      <c r="G154" s="99"/>
      <c r="H154" s="121"/>
      <c r="I154" s="124"/>
      <c r="J154" s="124"/>
      <c r="K154" s="124"/>
      <c r="L154" s="124"/>
      <c r="M154" s="186"/>
      <c r="N154" s="121"/>
      <c r="O154" s="121"/>
      <c r="P154" s="124"/>
      <c r="Q154" s="124"/>
      <c r="R154" s="124"/>
      <c r="T154" s="121"/>
      <c r="U154" s="124"/>
      <c r="V154" s="124"/>
      <c r="W154" s="124"/>
      <c r="X154" s="124"/>
      <c r="Y154" s="124"/>
      <c r="Z154" s="121"/>
      <c r="AA154" s="124"/>
      <c r="AB154" s="124"/>
      <c r="AC154" s="124"/>
      <c r="AD154" s="124"/>
      <c r="AF154" s="121"/>
      <c r="AG154" s="124"/>
      <c r="AH154" s="124"/>
      <c r="AI154" s="124"/>
      <c r="AJ154" s="124"/>
      <c r="AL154" s="121"/>
      <c r="AM154" s="124"/>
      <c r="AN154" s="124"/>
      <c r="AO154" s="124"/>
      <c r="AP154" s="124"/>
      <c r="AY154" s="1"/>
      <c r="AZ154" s="108"/>
      <c r="BA154" s="108"/>
      <c r="BB154" s="108"/>
      <c r="BC154" s="1"/>
      <c r="BE154" s="121"/>
      <c r="BF154" s="124"/>
      <c r="BG154" s="124"/>
      <c r="BH154" s="124"/>
      <c r="BI154" s="124"/>
      <c r="BJ154" s="124"/>
      <c r="BK154" s="125"/>
      <c r="BL154" s="127"/>
    </row>
    <row r="155" spans="1:64" s="83" customFormat="1" ht="32.25" thickBot="1" x14ac:dyDescent="0.25">
      <c r="A155" s="55" t="s">
        <v>434</v>
      </c>
      <c r="B155" s="88" t="s">
        <v>298</v>
      </c>
      <c r="C155" s="89" t="s">
        <v>296</v>
      </c>
      <c r="D155" s="101">
        <v>6901</v>
      </c>
      <c r="E155" s="113">
        <f t="shared" si="36"/>
        <v>8971.3000000000011</v>
      </c>
      <c r="F155" s="108" t="s">
        <v>658</v>
      </c>
      <c r="G155" s="99"/>
      <c r="H155" s="121"/>
      <c r="I155" s="124"/>
      <c r="J155" s="124"/>
      <c r="K155" s="124"/>
      <c r="L155" s="124"/>
      <c r="M155" s="186"/>
      <c r="N155" s="121"/>
      <c r="O155" s="121"/>
      <c r="P155" s="124"/>
      <c r="Q155" s="124"/>
      <c r="R155" s="124"/>
      <c r="T155" s="121"/>
      <c r="U155" s="124"/>
      <c r="V155" s="124"/>
      <c r="W155" s="124"/>
      <c r="X155" s="124"/>
      <c r="Y155" s="124"/>
      <c r="Z155" s="121"/>
      <c r="AA155" s="124"/>
      <c r="AB155" s="124"/>
      <c r="AC155" s="124"/>
      <c r="AD155" s="124"/>
      <c r="AF155" s="121"/>
      <c r="AG155" s="124"/>
      <c r="AH155" s="124"/>
      <c r="AI155" s="124"/>
      <c r="AJ155" s="124"/>
      <c r="AL155" s="121"/>
      <c r="AM155" s="124"/>
      <c r="AN155" s="124"/>
      <c r="AO155" s="124"/>
      <c r="AP155" s="124"/>
      <c r="AY155" s="1"/>
      <c r="AZ155" s="108"/>
      <c r="BA155" s="108"/>
      <c r="BB155" s="108"/>
      <c r="BC155" s="1"/>
      <c r="BE155" s="121"/>
      <c r="BF155" s="124"/>
      <c r="BG155" s="124"/>
      <c r="BH155" s="124"/>
      <c r="BI155" s="124"/>
      <c r="BJ155" s="124"/>
      <c r="BK155" s="125"/>
      <c r="BL155" s="127"/>
    </row>
    <row r="156" spans="1:64" s="83" customFormat="1" ht="32.25" thickBot="1" x14ac:dyDescent="0.25">
      <c r="A156" s="91" t="s">
        <v>435</v>
      </c>
      <c r="B156" s="92" t="s">
        <v>171</v>
      </c>
      <c r="C156" s="93" t="s">
        <v>71</v>
      </c>
      <c r="D156" s="103">
        <v>2970</v>
      </c>
      <c r="E156" s="105">
        <f t="shared" si="36"/>
        <v>3861</v>
      </c>
      <c r="F156" s="108" t="s">
        <v>639</v>
      </c>
      <c r="G156" s="99"/>
      <c r="H156" s="121"/>
      <c r="I156" s="124"/>
      <c r="J156" s="124"/>
      <c r="K156" s="124"/>
      <c r="L156" s="124"/>
      <c r="M156" s="186"/>
      <c r="N156" s="121"/>
      <c r="O156" s="121"/>
      <c r="P156" s="124"/>
      <c r="Q156" s="124"/>
      <c r="R156" s="124"/>
      <c r="T156" s="121"/>
      <c r="U156" s="124"/>
      <c r="V156" s="124"/>
      <c r="W156" s="124"/>
      <c r="X156" s="124"/>
      <c r="Y156" s="124"/>
      <c r="Z156" s="121"/>
      <c r="AA156" s="124"/>
      <c r="AB156" s="124"/>
      <c r="AC156" s="124"/>
      <c r="AD156" s="124"/>
      <c r="AF156" s="121"/>
      <c r="AG156" s="124"/>
      <c r="AH156" s="124"/>
      <c r="AI156" s="124"/>
      <c r="AJ156" s="124"/>
      <c r="AL156" s="121"/>
      <c r="AM156" s="124"/>
      <c r="AN156" s="124"/>
      <c r="AO156" s="124"/>
      <c r="AP156" s="124"/>
      <c r="AY156" s="1"/>
      <c r="AZ156" s="108"/>
      <c r="BA156" s="108"/>
      <c r="BB156" s="108"/>
      <c r="BC156" s="1"/>
      <c r="BE156" s="121"/>
      <c r="BF156" s="124"/>
      <c r="BG156" s="124"/>
      <c r="BH156" s="124"/>
      <c r="BI156" s="124"/>
      <c r="BJ156" s="124"/>
      <c r="BK156" s="125"/>
      <c r="BL156" s="127"/>
    </row>
    <row r="157" spans="1:64" x14ac:dyDescent="0.2">
      <c r="A157" s="36" t="s">
        <v>436</v>
      </c>
      <c r="B157" s="37" t="s">
        <v>91</v>
      </c>
      <c r="C157" s="38" t="s">
        <v>78</v>
      </c>
      <c r="D157" s="100">
        <v>3115</v>
      </c>
      <c r="E157" s="65">
        <f t="shared" si="36"/>
        <v>4049.5</v>
      </c>
      <c r="F157" s="99" t="s">
        <v>633</v>
      </c>
      <c r="G157" s="99"/>
      <c r="H157" s="121"/>
      <c r="I157" s="126"/>
      <c r="J157" s="126"/>
      <c r="K157" s="126"/>
      <c r="L157" s="124"/>
      <c r="M157" s="186"/>
      <c r="N157" s="121"/>
      <c r="O157" s="121"/>
      <c r="P157" s="126"/>
      <c r="Q157" s="126"/>
      <c r="R157" s="124"/>
      <c r="S157" s="1"/>
      <c r="T157" s="121"/>
      <c r="U157" s="126"/>
      <c r="V157" s="126"/>
      <c r="W157" s="126"/>
      <c r="X157" s="124"/>
      <c r="Y157" s="124"/>
      <c r="Z157" s="121"/>
      <c r="AA157" s="126"/>
      <c r="AB157" s="126"/>
      <c r="AC157" s="126"/>
      <c r="AD157" s="124"/>
      <c r="AF157" s="121"/>
      <c r="AG157" s="126"/>
      <c r="AH157" s="126"/>
      <c r="AI157" s="126"/>
      <c r="AJ157" s="124"/>
      <c r="AL157" s="121"/>
      <c r="AM157" s="126"/>
      <c r="AN157" s="126"/>
      <c r="AO157" s="126"/>
      <c r="AP157" s="124"/>
      <c r="AZ157" s="108"/>
      <c r="BA157" s="108"/>
      <c r="BB157" s="108"/>
      <c r="BC157" s="108"/>
      <c r="BE157" s="121"/>
      <c r="BF157" s="126"/>
      <c r="BG157" s="126"/>
      <c r="BH157" s="126"/>
      <c r="BI157" s="124"/>
      <c r="BJ157" s="124"/>
      <c r="BK157" s="125"/>
      <c r="BL157" s="121"/>
    </row>
    <row r="158" spans="1:64" x14ac:dyDescent="0.2">
      <c r="A158" s="22" t="s">
        <v>437</v>
      </c>
      <c r="B158" s="39" t="s">
        <v>92</v>
      </c>
      <c r="C158" s="40" t="s">
        <v>79</v>
      </c>
      <c r="D158" s="102">
        <v>3425</v>
      </c>
      <c r="E158" s="66">
        <f t="shared" si="36"/>
        <v>4452.5</v>
      </c>
      <c r="F158" s="99" t="s">
        <v>634</v>
      </c>
      <c r="G158" s="99"/>
      <c r="H158" s="121"/>
      <c r="I158" s="126"/>
      <c r="J158" s="126"/>
      <c r="K158" s="126"/>
      <c r="L158" s="124"/>
      <c r="M158" s="186"/>
      <c r="N158" s="121"/>
      <c r="O158" s="121"/>
      <c r="P158" s="126"/>
      <c r="Q158" s="126"/>
      <c r="R158" s="124"/>
      <c r="S158" s="1"/>
      <c r="T158" s="121"/>
      <c r="U158" s="126"/>
      <c r="V158" s="126"/>
      <c r="W158" s="126"/>
      <c r="X158" s="124"/>
      <c r="Y158" s="124"/>
      <c r="Z158" s="121"/>
      <c r="AA158" s="126"/>
      <c r="AB158" s="126"/>
      <c r="AC158" s="126"/>
      <c r="AD158" s="124"/>
      <c r="AF158" s="121"/>
      <c r="AG158" s="126"/>
      <c r="AH158" s="126"/>
      <c r="AI158" s="126"/>
      <c r="AJ158" s="124"/>
      <c r="AL158" s="121"/>
      <c r="AM158" s="126"/>
      <c r="AN158" s="126"/>
      <c r="AO158" s="126"/>
      <c r="AP158" s="124"/>
      <c r="AZ158" s="108"/>
      <c r="BA158" s="108"/>
      <c r="BB158" s="108"/>
      <c r="BC158" s="108"/>
      <c r="BE158" s="121"/>
      <c r="BF158" s="126"/>
      <c r="BG158" s="126"/>
      <c r="BH158" s="126"/>
      <c r="BI158" s="124"/>
      <c r="BJ158" s="124"/>
      <c r="BK158" s="125"/>
      <c r="BL158" s="121"/>
    </row>
    <row r="159" spans="1:64" x14ac:dyDescent="0.2">
      <c r="A159" s="22" t="s">
        <v>438</v>
      </c>
      <c r="B159" s="39" t="s">
        <v>93</v>
      </c>
      <c r="C159" s="40" t="s">
        <v>80</v>
      </c>
      <c r="D159" s="102">
        <v>3735</v>
      </c>
      <c r="E159" s="66">
        <f t="shared" si="36"/>
        <v>4855.5</v>
      </c>
      <c r="F159" s="99" t="s">
        <v>635</v>
      </c>
      <c r="G159" s="99"/>
      <c r="H159" s="121"/>
      <c r="I159" s="126"/>
      <c r="J159" s="126"/>
      <c r="K159" s="126"/>
      <c r="L159" s="124"/>
      <c r="M159" s="186"/>
      <c r="N159" s="121"/>
      <c r="O159" s="121"/>
      <c r="P159" s="126"/>
      <c r="Q159" s="126"/>
      <c r="R159" s="124"/>
      <c r="S159" s="1"/>
      <c r="T159" s="121"/>
      <c r="U159" s="126"/>
      <c r="V159" s="126"/>
      <c r="W159" s="126"/>
      <c r="X159" s="124"/>
      <c r="Y159" s="124"/>
      <c r="Z159" s="121"/>
      <c r="AA159" s="126"/>
      <c r="AB159" s="126"/>
      <c r="AC159" s="126"/>
      <c r="AD159" s="124"/>
      <c r="AF159" s="121"/>
      <c r="AG159" s="126"/>
      <c r="AH159" s="126"/>
      <c r="AI159" s="126"/>
      <c r="AJ159" s="124"/>
      <c r="AL159" s="121"/>
      <c r="AM159" s="126"/>
      <c r="AN159" s="126"/>
      <c r="AO159" s="126"/>
      <c r="AP159" s="124"/>
      <c r="AZ159" s="108"/>
      <c r="BA159" s="108"/>
      <c r="BB159" s="108"/>
      <c r="BC159" s="108"/>
      <c r="BE159" s="121"/>
      <c r="BF159" s="126"/>
      <c r="BG159" s="126"/>
      <c r="BH159" s="126"/>
      <c r="BI159" s="124"/>
      <c r="BJ159" s="124"/>
      <c r="BK159" s="125"/>
      <c r="BL159" s="121"/>
    </row>
    <row r="160" spans="1:64" x14ac:dyDescent="0.2">
      <c r="A160" s="22" t="s">
        <v>439</v>
      </c>
      <c r="B160" s="39" t="s">
        <v>94</v>
      </c>
      <c r="C160" s="40" t="s">
        <v>81</v>
      </c>
      <c r="D160" s="102">
        <v>3735</v>
      </c>
      <c r="E160" s="66">
        <f t="shared" si="36"/>
        <v>4855.5</v>
      </c>
      <c r="F160" s="99" t="s">
        <v>636</v>
      </c>
      <c r="G160" s="99"/>
      <c r="H160" s="121"/>
      <c r="I160" s="126"/>
      <c r="J160" s="126"/>
      <c r="K160" s="126"/>
      <c r="L160" s="124"/>
      <c r="M160" s="186"/>
      <c r="N160" s="121"/>
      <c r="O160" s="121"/>
      <c r="P160" s="126"/>
      <c r="Q160" s="126"/>
      <c r="R160" s="124"/>
      <c r="S160" s="1"/>
      <c r="T160" s="121"/>
      <c r="U160" s="126"/>
      <c r="V160" s="126"/>
      <c r="W160" s="126"/>
      <c r="X160" s="124"/>
      <c r="Y160" s="124"/>
      <c r="Z160" s="121"/>
      <c r="AA160" s="126"/>
      <c r="AB160" s="126"/>
      <c r="AC160" s="126"/>
      <c r="AD160" s="124"/>
      <c r="AF160" s="121"/>
      <c r="AG160" s="126"/>
      <c r="AH160" s="126"/>
      <c r="AI160" s="126"/>
      <c r="AJ160" s="124"/>
      <c r="AL160" s="121"/>
      <c r="AM160" s="126"/>
      <c r="AN160" s="126"/>
      <c r="AO160" s="126"/>
      <c r="AP160" s="124"/>
      <c r="AZ160" s="108"/>
      <c r="BA160" s="108"/>
      <c r="BB160" s="108"/>
      <c r="BC160" s="108"/>
      <c r="BE160" s="121"/>
      <c r="BF160" s="126"/>
      <c r="BG160" s="126"/>
      <c r="BH160" s="126"/>
      <c r="BI160" s="124"/>
      <c r="BJ160" s="124"/>
      <c r="BK160" s="125"/>
      <c r="BL160" s="121"/>
    </row>
    <row r="161" spans="1:64" ht="16.5" thickBot="1" x14ac:dyDescent="0.25">
      <c r="A161" s="22" t="s">
        <v>440</v>
      </c>
      <c r="B161" s="39" t="s">
        <v>95</v>
      </c>
      <c r="C161" s="40" t="s">
        <v>82</v>
      </c>
      <c r="D161" s="102">
        <v>4044</v>
      </c>
      <c r="E161" s="66">
        <f t="shared" si="36"/>
        <v>5257.2</v>
      </c>
      <c r="F161" s="99" t="s">
        <v>637</v>
      </c>
      <c r="G161" s="99"/>
      <c r="H161" s="121"/>
      <c r="I161" s="126"/>
      <c r="J161" s="126"/>
      <c r="K161" s="126"/>
      <c r="L161" s="124"/>
      <c r="M161" s="186"/>
      <c r="N161" s="121"/>
      <c r="O161" s="121"/>
      <c r="P161" s="126"/>
      <c r="Q161" s="126"/>
      <c r="R161" s="124"/>
      <c r="S161" s="1"/>
      <c r="T161" s="121"/>
      <c r="U161" s="126"/>
      <c r="V161" s="126"/>
      <c r="W161" s="126"/>
      <c r="X161" s="124"/>
      <c r="Y161" s="124"/>
      <c r="Z161" s="121"/>
      <c r="AA161" s="126"/>
      <c r="AB161" s="126"/>
      <c r="AC161" s="126"/>
      <c r="AD161" s="124"/>
      <c r="AF161" s="121"/>
      <c r="AG161" s="126"/>
      <c r="AH161" s="126"/>
      <c r="AI161" s="126"/>
      <c r="AJ161" s="124"/>
      <c r="AL161" s="121"/>
      <c r="AM161" s="126"/>
      <c r="AN161" s="126"/>
      <c r="AO161" s="126"/>
      <c r="AP161" s="124"/>
      <c r="AZ161" s="108"/>
      <c r="BA161" s="108"/>
      <c r="BB161" s="108"/>
      <c r="BC161" s="108"/>
      <c r="BE161" s="121"/>
      <c r="BF161" s="126"/>
      <c r="BG161" s="126"/>
      <c r="BH161" s="126"/>
      <c r="BI161" s="124"/>
      <c r="BJ161" s="124"/>
      <c r="BK161" s="125"/>
      <c r="BL161" s="121"/>
    </row>
    <row r="162" spans="1:64" ht="31.5" x14ac:dyDescent="0.2">
      <c r="A162" s="36" t="s">
        <v>441</v>
      </c>
      <c r="B162" s="37" t="s">
        <v>96</v>
      </c>
      <c r="C162" s="38" t="s">
        <v>83</v>
      </c>
      <c r="D162" s="100">
        <v>1874</v>
      </c>
      <c r="E162" s="65">
        <f t="shared" si="36"/>
        <v>2436.2000000000003</v>
      </c>
      <c r="F162" s="99" t="s">
        <v>632</v>
      </c>
      <c r="G162" s="99"/>
      <c r="H162" s="121"/>
      <c r="I162" s="126"/>
      <c r="J162" s="126"/>
      <c r="K162" s="126"/>
      <c r="L162" s="124"/>
      <c r="M162" s="186"/>
      <c r="N162" s="121"/>
      <c r="O162" s="121"/>
      <c r="P162" s="126"/>
      <c r="Q162" s="126"/>
      <c r="R162" s="124"/>
      <c r="S162" s="1"/>
      <c r="T162" s="121"/>
      <c r="U162" s="126"/>
      <c r="V162" s="126"/>
      <c r="W162" s="126"/>
      <c r="X162" s="124"/>
      <c r="Y162" s="124"/>
      <c r="Z162" s="121"/>
      <c r="AA162" s="126"/>
      <c r="AB162" s="126"/>
      <c r="AC162" s="126"/>
      <c r="AD162" s="124"/>
      <c r="AF162" s="121"/>
      <c r="AG162" s="126"/>
      <c r="AH162" s="126"/>
      <c r="AI162" s="126"/>
      <c r="AJ162" s="124"/>
      <c r="AL162" s="121"/>
      <c r="AM162" s="126"/>
      <c r="AN162" s="126"/>
      <c r="AO162" s="126"/>
      <c r="AP162" s="124"/>
      <c r="AZ162" s="108"/>
      <c r="BA162" s="108"/>
      <c r="BB162" s="108"/>
      <c r="BC162" s="108"/>
      <c r="BE162" s="121"/>
      <c r="BF162" s="126"/>
      <c r="BG162" s="126"/>
      <c r="BH162" s="126"/>
      <c r="BI162" s="124"/>
      <c r="BJ162" s="124"/>
      <c r="BK162" s="125"/>
      <c r="BL162" s="121"/>
    </row>
    <row r="163" spans="1:64" ht="31.5" x14ac:dyDescent="0.2">
      <c r="A163" s="22" t="s">
        <v>442</v>
      </c>
      <c r="B163" s="39" t="s">
        <v>97</v>
      </c>
      <c r="C163" s="40" t="s">
        <v>84</v>
      </c>
      <c r="D163" s="102">
        <v>2184</v>
      </c>
      <c r="E163" s="66">
        <f t="shared" si="36"/>
        <v>2839.2000000000003</v>
      </c>
      <c r="F163" s="99" t="s">
        <v>631</v>
      </c>
      <c r="G163" s="99"/>
      <c r="H163" s="121"/>
      <c r="I163" s="126"/>
      <c r="J163" s="126"/>
      <c r="K163" s="126"/>
      <c r="L163" s="124"/>
      <c r="M163" s="186"/>
      <c r="N163" s="121"/>
      <c r="O163" s="121"/>
      <c r="P163" s="126"/>
      <c r="Q163" s="126"/>
      <c r="R163" s="124"/>
      <c r="S163" s="1"/>
      <c r="T163" s="121"/>
      <c r="U163" s="126"/>
      <c r="V163" s="126"/>
      <c r="W163" s="126"/>
      <c r="X163" s="124"/>
      <c r="Y163" s="124"/>
      <c r="Z163" s="121"/>
      <c r="AA163" s="126"/>
      <c r="AB163" s="126"/>
      <c r="AC163" s="126"/>
      <c r="AD163" s="124"/>
      <c r="AF163" s="121"/>
      <c r="AG163" s="126"/>
      <c r="AH163" s="126"/>
      <c r="AI163" s="126"/>
      <c r="AJ163" s="124"/>
      <c r="AL163" s="121"/>
      <c r="AM163" s="126"/>
      <c r="AN163" s="126"/>
      <c r="AO163" s="126"/>
      <c r="AP163" s="124"/>
      <c r="AZ163" s="108"/>
      <c r="BA163" s="108"/>
      <c r="BB163" s="108"/>
      <c r="BC163" s="108"/>
      <c r="BE163" s="121"/>
      <c r="BF163" s="126"/>
      <c r="BG163" s="126"/>
      <c r="BH163" s="126"/>
      <c r="BI163" s="124"/>
      <c r="BJ163" s="124"/>
      <c r="BK163" s="125"/>
      <c r="BL163" s="121"/>
    </row>
    <row r="164" spans="1:64" ht="32.25" thickBot="1" x14ac:dyDescent="0.25">
      <c r="A164" s="22" t="s">
        <v>443</v>
      </c>
      <c r="B164" s="39" t="s">
        <v>98</v>
      </c>
      <c r="C164" s="40" t="s">
        <v>85</v>
      </c>
      <c r="D164" s="102">
        <v>2493</v>
      </c>
      <c r="E164" s="66">
        <f t="shared" si="36"/>
        <v>3240.9</v>
      </c>
      <c r="F164" s="99" t="s">
        <v>630</v>
      </c>
      <c r="G164" s="99"/>
      <c r="H164" s="121"/>
      <c r="I164" s="126"/>
      <c r="J164" s="126"/>
      <c r="K164" s="126"/>
      <c r="L164" s="124"/>
      <c r="M164" s="186"/>
      <c r="N164" s="121"/>
      <c r="O164" s="121"/>
      <c r="P164" s="126"/>
      <c r="Q164" s="126"/>
      <c r="R164" s="124"/>
      <c r="S164" s="1"/>
      <c r="T164" s="121"/>
      <c r="U164" s="126"/>
      <c r="V164" s="126"/>
      <c r="W164" s="126"/>
      <c r="X164" s="124"/>
      <c r="Y164" s="124"/>
      <c r="Z164" s="121"/>
      <c r="AA164" s="126"/>
      <c r="AB164" s="126"/>
      <c r="AC164" s="126"/>
      <c r="AD164" s="124"/>
      <c r="AF164" s="121"/>
      <c r="AG164" s="126"/>
      <c r="AH164" s="126"/>
      <c r="AI164" s="126"/>
      <c r="AJ164" s="124"/>
      <c r="AL164" s="121"/>
      <c r="AM164" s="126"/>
      <c r="AN164" s="126"/>
      <c r="AO164" s="126"/>
      <c r="AP164" s="124"/>
      <c r="AZ164" s="108"/>
      <c r="BA164" s="108"/>
      <c r="BB164" s="108"/>
      <c r="BC164" s="108"/>
      <c r="BE164" s="121"/>
      <c r="BF164" s="126"/>
      <c r="BG164" s="126"/>
      <c r="BH164" s="126"/>
      <c r="BI164" s="124"/>
      <c r="BJ164" s="124"/>
      <c r="BK164" s="125"/>
      <c r="BL164" s="121"/>
    </row>
    <row r="165" spans="1:64" ht="16.5" thickBot="1" x14ac:dyDescent="0.25">
      <c r="A165" s="60" t="s">
        <v>219</v>
      </c>
      <c r="B165" s="44" t="s">
        <v>218</v>
      </c>
      <c r="C165" s="45"/>
      <c r="D165" s="103">
        <v>719</v>
      </c>
      <c r="E165" s="71">
        <f t="shared" si="36"/>
        <v>934.7</v>
      </c>
      <c r="F165" s="99" t="s">
        <v>681</v>
      </c>
      <c r="G165" s="99"/>
      <c r="H165" s="121"/>
      <c r="I165" s="126"/>
      <c r="J165" s="126"/>
      <c r="K165" s="126"/>
      <c r="L165" s="124"/>
      <c r="M165" s="186"/>
      <c r="N165" s="121"/>
      <c r="O165" s="121"/>
      <c r="P165" s="126"/>
      <c r="Q165" s="126"/>
      <c r="R165" s="124"/>
      <c r="S165" s="1"/>
      <c r="T165" s="121"/>
      <c r="U165" s="126"/>
      <c r="V165" s="126"/>
      <c r="W165" s="126"/>
      <c r="X165" s="124"/>
      <c r="Y165" s="124"/>
      <c r="Z165" s="121"/>
      <c r="AA165" s="126"/>
      <c r="AB165" s="126"/>
      <c r="AC165" s="126"/>
      <c r="AD165" s="124"/>
      <c r="AF165" s="121"/>
      <c r="AG165" s="126"/>
      <c r="AH165" s="126"/>
      <c r="AI165" s="126"/>
      <c r="AJ165" s="124"/>
      <c r="AL165" s="121"/>
      <c r="AM165" s="126"/>
      <c r="AN165" s="126"/>
      <c r="AO165" s="126"/>
      <c r="AP165" s="124"/>
      <c r="AZ165" s="108"/>
      <c r="BA165" s="108"/>
      <c r="BB165" s="108"/>
      <c r="BC165" s="108"/>
      <c r="BE165" s="121"/>
      <c r="BF165" s="126"/>
      <c r="BG165" s="126"/>
      <c r="BH165" s="126"/>
      <c r="BI165" s="124"/>
      <c r="BJ165" s="124"/>
      <c r="BK165" s="125"/>
      <c r="BL165" s="121"/>
    </row>
    <row r="166" spans="1:64" ht="32.25" thickBot="1" x14ac:dyDescent="0.25">
      <c r="A166" s="35" t="s">
        <v>444</v>
      </c>
      <c r="B166" s="44" t="s">
        <v>192</v>
      </c>
      <c r="C166" s="61"/>
      <c r="D166" s="103">
        <v>1054</v>
      </c>
      <c r="E166" s="71">
        <f t="shared" si="36"/>
        <v>1370.2</v>
      </c>
      <c r="F166" s="99" t="s">
        <v>711</v>
      </c>
      <c r="G166" s="99"/>
      <c r="H166" s="121"/>
      <c r="I166" s="126"/>
      <c r="J166" s="126"/>
      <c r="K166" s="126"/>
      <c r="L166" s="124"/>
      <c r="M166" s="186"/>
      <c r="N166" s="121"/>
      <c r="O166" s="121"/>
      <c r="P166" s="126"/>
      <c r="Q166" s="126"/>
      <c r="R166" s="124"/>
      <c r="S166" s="1"/>
      <c r="T166" s="121"/>
      <c r="U166" s="126"/>
      <c r="V166" s="126"/>
      <c r="W166" s="126"/>
      <c r="X166" s="124"/>
      <c r="Y166" s="124"/>
      <c r="Z166" s="121"/>
      <c r="AA166" s="126"/>
      <c r="AB166" s="126"/>
      <c r="AC166" s="126"/>
      <c r="AD166" s="124"/>
      <c r="AF166" s="121"/>
      <c r="AG166" s="126"/>
      <c r="AH166" s="126"/>
      <c r="AI166" s="126"/>
      <c r="AJ166" s="124"/>
      <c r="AL166" s="121"/>
      <c r="AM166" s="126"/>
      <c r="AN166" s="126"/>
      <c r="AO166" s="126"/>
      <c r="AP166" s="124"/>
      <c r="AZ166" s="108"/>
      <c r="BA166" s="108"/>
      <c r="BB166" s="108"/>
      <c r="BC166" s="108"/>
      <c r="BE166" s="121"/>
      <c r="BF166" s="126"/>
      <c r="BG166" s="126"/>
      <c r="BH166" s="126"/>
      <c r="BI166" s="124"/>
      <c r="BJ166" s="124"/>
      <c r="BK166" s="125"/>
      <c r="BL166" s="121"/>
    </row>
    <row r="167" spans="1:64" x14ac:dyDescent="0.2">
      <c r="A167" s="36" t="s">
        <v>172</v>
      </c>
      <c r="B167" s="28" t="s">
        <v>146</v>
      </c>
      <c r="C167" s="13" t="s">
        <v>149</v>
      </c>
      <c r="D167" s="100">
        <v>2086</v>
      </c>
      <c r="E167" s="65">
        <f t="shared" ref="E167:E189" si="38">D167*$E$2</f>
        <v>2711.8</v>
      </c>
      <c r="F167" s="99" t="s">
        <v>661</v>
      </c>
      <c r="G167" s="99"/>
      <c r="H167" s="121"/>
      <c r="I167" s="126"/>
      <c r="J167" s="126"/>
      <c r="K167" s="126"/>
      <c r="L167" s="124"/>
      <c r="M167" s="186"/>
      <c r="N167" s="121"/>
      <c r="O167" s="121"/>
      <c r="P167" s="126"/>
      <c r="Q167" s="126"/>
      <c r="R167" s="124"/>
      <c r="S167" s="1"/>
      <c r="T167" s="121"/>
      <c r="U167" s="126"/>
      <c r="V167" s="126"/>
      <c r="W167" s="126"/>
      <c r="X167" s="124"/>
      <c r="Y167" s="124"/>
      <c r="Z167" s="121"/>
      <c r="AA167" s="126"/>
      <c r="AB167" s="126"/>
      <c r="AC167" s="126"/>
      <c r="AD167" s="124"/>
      <c r="AF167" s="121"/>
      <c r="AG167" s="126"/>
      <c r="AH167" s="126"/>
      <c r="AI167" s="126"/>
      <c r="AJ167" s="124"/>
      <c r="AL167" s="121"/>
      <c r="AM167" s="126"/>
      <c r="AN167" s="126"/>
      <c r="AO167" s="126"/>
      <c r="AP167" s="124"/>
      <c r="AZ167" s="108"/>
      <c r="BA167" s="108"/>
      <c r="BB167" s="108"/>
      <c r="BC167" s="108"/>
      <c r="BD167"/>
      <c r="BE167" s="121"/>
      <c r="BF167" s="126"/>
      <c r="BG167" s="126"/>
      <c r="BH167" s="126"/>
      <c r="BI167" s="124"/>
      <c r="BJ167" s="124"/>
      <c r="BK167" s="125"/>
      <c r="BL167" s="121"/>
    </row>
    <row r="168" spans="1:64" x14ac:dyDescent="0.2">
      <c r="A168" s="22" t="s">
        <v>173</v>
      </c>
      <c r="B168" s="8" t="s">
        <v>146</v>
      </c>
      <c r="C168" s="4" t="s">
        <v>150</v>
      </c>
      <c r="D168" s="102">
        <v>2302</v>
      </c>
      <c r="E168" s="66">
        <f t="shared" si="38"/>
        <v>2992.6</v>
      </c>
      <c r="F168" s="99" t="s">
        <v>662</v>
      </c>
      <c r="G168" s="99"/>
      <c r="H168" s="121"/>
      <c r="I168" s="126"/>
      <c r="J168" s="126"/>
      <c r="K168" s="126"/>
      <c r="L168" s="124"/>
      <c r="M168" s="186"/>
      <c r="N168" s="121"/>
      <c r="O168" s="121"/>
      <c r="P168" s="126"/>
      <c r="Q168" s="126"/>
      <c r="R168" s="124"/>
      <c r="S168" s="1"/>
      <c r="T168" s="121"/>
      <c r="U168" s="126"/>
      <c r="V168" s="126"/>
      <c r="W168" s="126"/>
      <c r="X168" s="124"/>
      <c r="Y168" s="124"/>
      <c r="Z168" s="121"/>
      <c r="AA168" s="126"/>
      <c r="AB168" s="126"/>
      <c r="AC168" s="126"/>
      <c r="AD168" s="124"/>
      <c r="AF168" s="121"/>
      <c r="AG168" s="126"/>
      <c r="AH168" s="126"/>
      <c r="AI168" s="126"/>
      <c r="AJ168" s="124"/>
      <c r="AL168" s="121"/>
      <c r="AM168" s="126"/>
      <c r="AN168" s="126"/>
      <c r="AO168" s="126"/>
      <c r="AP168" s="124"/>
      <c r="AZ168" s="108"/>
      <c r="BA168" s="108"/>
      <c r="BB168" s="108"/>
      <c r="BC168" s="108"/>
      <c r="BD168"/>
      <c r="BE168" s="121"/>
      <c r="BF168" s="126"/>
      <c r="BG168" s="126"/>
      <c r="BH168" s="126"/>
      <c r="BI168" s="124"/>
      <c r="BJ168" s="124"/>
      <c r="BK168" s="125"/>
      <c r="BL168" s="121"/>
    </row>
    <row r="169" spans="1:64" x14ac:dyDescent="0.2">
      <c r="A169" s="22" t="s">
        <v>174</v>
      </c>
      <c r="B169" s="8" t="s">
        <v>146</v>
      </c>
      <c r="C169" s="4" t="s">
        <v>151</v>
      </c>
      <c r="D169" s="102">
        <v>2410</v>
      </c>
      <c r="E169" s="66">
        <f t="shared" si="38"/>
        <v>3133</v>
      </c>
      <c r="F169" s="99" t="s">
        <v>663</v>
      </c>
      <c r="G169" s="99"/>
      <c r="H169" s="121"/>
      <c r="I169" s="126"/>
      <c r="J169" s="126"/>
      <c r="K169" s="126"/>
      <c r="L169" s="124"/>
      <c r="M169" s="186"/>
      <c r="N169" s="121"/>
      <c r="O169" s="121"/>
      <c r="P169" s="126"/>
      <c r="Q169" s="126"/>
      <c r="R169" s="124"/>
      <c r="S169" s="1"/>
      <c r="T169" s="121"/>
      <c r="U169" s="126"/>
      <c r="V169" s="126"/>
      <c r="W169" s="126"/>
      <c r="X169" s="124"/>
      <c r="Y169" s="124"/>
      <c r="Z169" s="121"/>
      <c r="AA169" s="126"/>
      <c r="AB169" s="126"/>
      <c r="AC169" s="126"/>
      <c r="AD169" s="124"/>
      <c r="AF169" s="121"/>
      <c r="AG169" s="126"/>
      <c r="AH169" s="126"/>
      <c r="AI169" s="126"/>
      <c r="AJ169" s="124"/>
      <c r="AL169" s="121"/>
      <c r="AM169" s="126"/>
      <c r="AN169" s="126"/>
      <c r="AO169" s="126"/>
      <c r="AP169" s="124"/>
      <c r="AZ169" s="108"/>
      <c r="BA169" s="108"/>
      <c r="BB169" s="108"/>
      <c r="BC169" s="108"/>
      <c r="BD169"/>
      <c r="BE169" s="121"/>
      <c r="BF169" s="126"/>
      <c r="BG169" s="126"/>
      <c r="BH169" s="126"/>
      <c r="BI169" s="124"/>
      <c r="BJ169" s="124"/>
      <c r="BK169" s="125"/>
      <c r="BL169" s="121"/>
    </row>
    <row r="170" spans="1:64" x14ac:dyDescent="0.2">
      <c r="A170" s="22" t="s">
        <v>175</v>
      </c>
      <c r="B170" s="8" t="s">
        <v>146</v>
      </c>
      <c r="C170" s="4" t="s">
        <v>152</v>
      </c>
      <c r="D170" s="102">
        <v>2519</v>
      </c>
      <c r="E170" s="66">
        <f t="shared" si="38"/>
        <v>3274.7000000000003</v>
      </c>
      <c r="F170" s="99" t="s">
        <v>664</v>
      </c>
      <c r="G170" s="99"/>
      <c r="H170" s="121"/>
      <c r="I170" s="126"/>
      <c r="J170" s="126"/>
      <c r="K170" s="126"/>
      <c r="L170" s="124"/>
      <c r="M170" s="186"/>
      <c r="N170" s="121"/>
      <c r="O170" s="121"/>
      <c r="P170" s="126"/>
      <c r="Q170" s="126"/>
      <c r="R170" s="124"/>
      <c r="S170" s="1"/>
      <c r="T170" s="121"/>
      <c r="U170" s="126"/>
      <c r="V170" s="126"/>
      <c r="W170" s="126"/>
      <c r="X170" s="124"/>
      <c r="Y170" s="124"/>
      <c r="Z170" s="121"/>
      <c r="AA170" s="126"/>
      <c r="AB170" s="126"/>
      <c r="AC170" s="126"/>
      <c r="AD170" s="124"/>
      <c r="AF170" s="121"/>
      <c r="AG170" s="126"/>
      <c r="AH170" s="126"/>
      <c r="AI170" s="126"/>
      <c r="AJ170" s="124"/>
      <c r="AL170" s="121"/>
      <c r="AM170" s="126"/>
      <c r="AN170" s="126"/>
      <c r="AO170" s="126"/>
      <c r="AP170" s="124"/>
      <c r="AZ170" s="108"/>
      <c r="BA170" s="108"/>
      <c r="BB170" s="108"/>
      <c r="BC170" s="108"/>
      <c r="BD170"/>
      <c r="BE170" s="121"/>
      <c r="BF170" s="126"/>
      <c r="BG170" s="126"/>
      <c r="BH170" s="126"/>
      <c r="BI170" s="124"/>
      <c r="BJ170" s="124"/>
      <c r="BK170" s="125"/>
      <c r="BL170" s="121"/>
    </row>
    <row r="171" spans="1:64" ht="16.5" thickBot="1" x14ac:dyDescent="0.25">
      <c r="A171" s="47" t="s">
        <v>176</v>
      </c>
      <c r="B171" s="29" t="s">
        <v>146</v>
      </c>
      <c r="C171" s="18" t="s">
        <v>153</v>
      </c>
      <c r="D171" s="101">
        <v>2741</v>
      </c>
      <c r="E171" s="67">
        <f t="shared" si="38"/>
        <v>3563.3</v>
      </c>
      <c r="F171" s="99" t="s">
        <v>699</v>
      </c>
      <c r="G171" s="99"/>
      <c r="H171" s="121"/>
      <c r="I171" s="126"/>
      <c r="J171" s="126"/>
      <c r="K171" s="126"/>
      <c r="L171" s="124"/>
      <c r="M171" s="186"/>
      <c r="N171" s="121"/>
      <c r="O171" s="121"/>
      <c r="P171" s="126"/>
      <c r="Q171" s="126"/>
      <c r="R171" s="124"/>
      <c r="S171" s="1"/>
      <c r="T171" s="121"/>
      <c r="U171" s="126"/>
      <c r="V171" s="126"/>
      <c r="W171" s="126"/>
      <c r="X171" s="124"/>
      <c r="Y171" s="124"/>
      <c r="Z171" s="121"/>
      <c r="AA171" s="126"/>
      <c r="AB171" s="126"/>
      <c r="AC171" s="126"/>
      <c r="AD171" s="124"/>
      <c r="AF171" s="121"/>
      <c r="AG171" s="126"/>
      <c r="AH171" s="126"/>
      <c r="AI171" s="126"/>
      <c r="AJ171" s="124"/>
      <c r="AL171" s="121"/>
      <c r="AM171" s="126"/>
      <c r="AN171" s="126"/>
      <c r="AO171" s="126"/>
      <c r="AP171" s="124"/>
      <c r="AZ171" s="108"/>
      <c r="BA171" s="108"/>
      <c r="BB171" s="108"/>
      <c r="BC171" s="108"/>
      <c r="BD171"/>
      <c r="BE171" s="121"/>
      <c r="BF171" s="126"/>
      <c r="BG171" s="126"/>
      <c r="BH171" s="126"/>
      <c r="BI171" s="124"/>
      <c r="BJ171" s="124"/>
      <c r="BK171" s="125"/>
      <c r="BL171" s="121"/>
    </row>
    <row r="172" spans="1:64" ht="16.5" thickBot="1" x14ac:dyDescent="0.25">
      <c r="A172" s="36" t="s">
        <v>665</v>
      </c>
      <c r="B172" s="28" t="s">
        <v>145</v>
      </c>
      <c r="C172" s="13" t="s">
        <v>148</v>
      </c>
      <c r="D172" s="100">
        <v>3272</v>
      </c>
      <c r="E172" s="65">
        <f t="shared" si="38"/>
        <v>4253.6000000000004</v>
      </c>
      <c r="F172" s="99" t="s">
        <v>666</v>
      </c>
      <c r="G172" s="99"/>
      <c r="H172" s="121"/>
      <c r="I172" s="126"/>
      <c r="J172" s="126"/>
      <c r="K172" s="126"/>
      <c r="L172" s="124"/>
      <c r="M172" s="186"/>
      <c r="N172" s="121"/>
      <c r="O172" s="121"/>
      <c r="P172" s="126"/>
      <c r="Q172" s="126"/>
      <c r="R172" s="124"/>
      <c r="S172" s="1"/>
      <c r="T172" s="121"/>
      <c r="U172" s="126"/>
      <c r="V172" s="126"/>
      <c r="W172" s="126"/>
      <c r="X172" s="124"/>
      <c r="Y172" s="124"/>
      <c r="Z172" s="121"/>
      <c r="AA172" s="126"/>
      <c r="AB172" s="126"/>
      <c r="AC172" s="126"/>
      <c r="AD172" s="124"/>
      <c r="AF172" s="121"/>
      <c r="AG172" s="126"/>
      <c r="AH172" s="126"/>
      <c r="AI172" s="126"/>
      <c r="AJ172" s="124"/>
      <c r="AL172" s="121"/>
      <c r="AM172" s="126"/>
      <c r="AN172" s="126"/>
      <c r="AO172" s="126"/>
      <c r="AP172" s="124"/>
      <c r="AZ172" s="108"/>
      <c r="BA172" s="108"/>
      <c r="BB172" s="108"/>
      <c r="BC172" s="108"/>
      <c r="BD172"/>
      <c r="BE172" s="121"/>
      <c r="BF172" s="126"/>
      <c r="BG172" s="126"/>
      <c r="BH172" s="126"/>
      <c r="BI172" s="124"/>
      <c r="BJ172" s="124"/>
      <c r="BK172" s="125"/>
      <c r="BL172" s="121"/>
    </row>
    <row r="173" spans="1:64" x14ac:dyDescent="0.2">
      <c r="A173" s="36" t="s">
        <v>667</v>
      </c>
      <c r="B173" s="8" t="s">
        <v>147</v>
      </c>
      <c r="C173" s="4" t="s">
        <v>148</v>
      </c>
      <c r="D173" s="102">
        <v>3272</v>
      </c>
      <c r="E173" s="66">
        <f t="shared" si="38"/>
        <v>4253.6000000000004</v>
      </c>
      <c r="F173" s="99" t="s">
        <v>668</v>
      </c>
      <c r="G173" s="99"/>
      <c r="H173" s="121"/>
      <c r="I173" s="126"/>
      <c r="J173" s="126"/>
      <c r="K173" s="126"/>
      <c r="L173" s="124"/>
      <c r="M173" s="186"/>
      <c r="N173" s="121"/>
      <c r="O173" s="121"/>
      <c r="P173" s="126"/>
      <c r="Q173" s="126"/>
      <c r="R173" s="124"/>
      <c r="S173" s="1"/>
      <c r="T173" s="121"/>
      <c r="U173" s="126"/>
      <c r="V173" s="126"/>
      <c r="W173" s="126"/>
      <c r="X173" s="124"/>
      <c r="Y173" s="124"/>
      <c r="Z173" s="121"/>
      <c r="AA173" s="126"/>
      <c r="AB173" s="126"/>
      <c r="AC173" s="126"/>
      <c r="AD173" s="124"/>
      <c r="AF173" s="121"/>
      <c r="AG173" s="126"/>
      <c r="AH173" s="126"/>
      <c r="AI173" s="126"/>
      <c r="AJ173" s="124"/>
      <c r="AL173" s="121"/>
      <c r="AM173" s="126"/>
      <c r="AN173" s="126"/>
      <c r="AO173" s="126"/>
      <c r="AP173" s="124"/>
      <c r="AZ173" s="108"/>
      <c r="BA173" s="108"/>
      <c r="BB173" s="108"/>
      <c r="BC173" s="108"/>
      <c r="BD173"/>
      <c r="BE173" s="121"/>
      <c r="BF173" s="126"/>
      <c r="BG173" s="126"/>
      <c r="BH173" s="126"/>
      <c r="BI173" s="124"/>
      <c r="BJ173" s="124"/>
      <c r="BK173" s="125"/>
      <c r="BL173" s="121"/>
    </row>
    <row r="174" spans="1:64" x14ac:dyDescent="0.2">
      <c r="A174" s="22" t="s">
        <v>669</v>
      </c>
      <c r="B174" s="8" t="s">
        <v>145</v>
      </c>
      <c r="C174" s="4" t="s">
        <v>154</v>
      </c>
      <c r="D174" s="102">
        <v>2872</v>
      </c>
      <c r="E174" s="66">
        <f t="shared" si="38"/>
        <v>3733.6</v>
      </c>
      <c r="F174" s="99" t="s">
        <v>670</v>
      </c>
      <c r="G174" s="99"/>
      <c r="H174" s="121"/>
      <c r="I174" s="126"/>
      <c r="J174" s="126"/>
      <c r="K174" s="126"/>
      <c r="L174" s="124"/>
      <c r="M174" s="186"/>
      <c r="N174" s="121"/>
      <c r="O174" s="121"/>
      <c r="P174" s="126"/>
      <c r="Q174" s="126"/>
      <c r="R174" s="124"/>
      <c r="S174" s="1"/>
      <c r="T174" s="121"/>
      <c r="U174" s="126"/>
      <c r="V174" s="126"/>
      <c r="W174" s="126"/>
      <c r="X174" s="124"/>
      <c r="Y174" s="124"/>
      <c r="Z174" s="121"/>
      <c r="AA174" s="126"/>
      <c r="AB174" s="126"/>
      <c r="AC174" s="126"/>
      <c r="AD174" s="124"/>
      <c r="AF174" s="121"/>
      <c r="AG174" s="126"/>
      <c r="AH174" s="126"/>
      <c r="AI174" s="126"/>
      <c r="AJ174" s="124"/>
      <c r="AL174" s="121"/>
      <c r="AM174" s="126"/>
      <c r="AN174" s="126"/>
      <c r="AO174" s="126"/>
      <c r="AP174" s="124"/>
      <c r="AZ174" s="108"/>
      <c r="BA174" s="108"/>
      <c r="BB174" s="108"/>
      <c r="BC174" s="108"/>
      <c r="BD174"/>
      <c r="BE174" s="121"/>
      <c r="BF174" s="126"/>
      <c r="BG174" s="126"/>
      <c r="BH174" s="126"/>
      <c r="BI174" s="124"/>
      <c r="BJ174" s="124"/>
      <c r="BK174" s="125"/>
      <c r="BL174" s="121"/>
    </row>
    <row r="175" spans="1:64" ht="16.5" thickBot="1" x14ac:dyDescent="0.25">
      <c r="A175" s="22" t="s">
        <v>671</v>
      </c>
      <c r="B175" s="29" t="s">
        <v>147</v>
      </c>
      <c r="C175" s="18" t="s">
        <v>154</v>
      </c>
      <c r="D175" s="101">
        <v>2872</v>
      </c>
      <c r="E175" s="67">
        <f t="shared" si="38"/>
        <v>3733.6</v>
      </c>
      <c r="F175" s="99" t="s">
        <v>672</v>
      </c>
      <c r="G175" s="99"/>
      <c r="H175" s="121"/>
      <c r="I175" s="126"/>
      <c r="J175" s="126"/>
      <c r="K175" s="126"/>
      <c r="L175" s="124"/>
      <c r="M175" s="186"/>
      <c r="N175" s="121"/>
      <c r="O175" s="121"/>
      <c r="P175" s="126"/>
      <c r="Q175" s="126"/>
      <c r="R175" s="124"/>
      <c r="S175" s="1"/>
      <c r="T175" s="121"/>
      <c r="U175" s="126"/>
      <c r="V175" s="126"/>
      <c r="W175" s="126"/>
      <c r="X175" s="124"/>
      <c r="Y175" s="124"/>
      <c r="Z175" s="121"/>
      <c r="AA175" s="126"/>
      <c r="AB175" s="126"/>
      <c r="AC175" s="126"/>
      <c r="AD175" s="124"/>
      <c r="AF175" s="121"/>
      <c r="AG175" s="126"/>
      <c r="AH175" s="126"/>
      <c r="AI175" s="126"/>
      <c r="AJ175" s="124"/>
      <c r="AL175" s="121"/>
      <c r="AM175" s="126"/>
      <c r="AN175" s="126"/>
      <c r="AO175" s="126"/>
      <c r="AP175" s="124"/>
      <c r="AZ175" s="108"/>
      <c r="BA175" s="108"/>
      <c r="BB175" s="108"/>
      <c r="BC175" s="108"/>
      <c r="BD175"/>
      <c r="BE175" s="121"/>
      <c r="BF175" s="126"/>
      <c r="BG175" s="126"/>
      <c r="BH175" s="126"/>
      <c r="BI175" s="124"/>
      <c r="BJ175" s="124"/>
      <c r="BK175" s="125"/>
      <c r="BL175" s="121"/>
    </row>
    <row r="176" spans="1:64" ht="16.5" thickBot="1" x14ac:dyDescent="0.25">
      <c r="A176" s="36" t="s">
        <v>673</v>
      </c>
      <c r="B176" s="28" t="s">
        <v>145</v>
      </c>
      <c r="C176" s="13" t="s">
        <v>155</v>
      </c>
      <c r="D176" s="100">
        <v>3239</v>
      </c>
      <c r="E176" s="65">
        <f t="shared" si="38"/>
        <v>4210.7</v>
      </c>
      <c r="F176" s="99" t="s">
        <v>674</v>
      </c>
      <c r="G176" s="99"/>
      <c r="H176" s="121"/>
      <c r="I176" s="126"/>
      <c r="J176" s="126"/>
      <c r="K176" s="126"/>
      <c r="L176" s="124"/>
      <c r="M176" s="186"/>
      <c r="N176" s="121"/>
      <c r="O176" s="121"/>
      <c r="P176" s="126"/>
      <c r="Q176" s="126"/>
      <c r="R176" s="124"/>
      <c r="S176" s="1"/>
      <c r="T176" s="121"/>
      <c r="U176" s="126"/>
      <c r="V176" s="126"/>
      <c r="W176" s="126"/>
      <c r="X176" s="124"/>
      <c r="Y176" s="124"/>
      <c r="Z176" s="121"/>
      <c r="AA176" s="126"/>
      <c r="AB176" s="126"/>
      <c r="AC176" s="126"/>
      <c r="AD176" s="124"/>
      <c r="AF176" s="121"/>
      <c r="AG176" s="126"/>
      <c r="AH176" s="126"/>
      <c r="AI176" s="126"/>
      <c r="AJ176" s="124"/>
      <c r="AL176" s="121"/>
      <c r="AM176" s="126"/>
      <c r="AN176" s="126"/>
      <c r="AO176" s="126"/>
      <c r="AP176" s="124"/>
      <c r="AZ176" s="108"/>
      <c r="BA176" s="108"/>
      <c r="BB176" s="108"/>
      <c r="BC176" s="108"/>
      <c r="BD176"/>
      <c r="BE176" s="121"/>
      <c r="BF176" s="126"/>
      <c r="BG176" s="126"/>
      <c r="BH176" s="126"/>
      <c r="BI176" s="124"/>
      <c r="BJ176" s="124"/>
      <c r="BK176" s="125"/>
      <c r="BL176" s="121"/>
    </row>
    <row r="177" spans="1:64" x14ac:dyDescent="0.2">
      <c r="A177" s="36" t="s">
        <v>675</v>
      </c>
      <c r="B177" s="8" t="s">
        <v>147</v>
      </c>
      <c r="C177" s="4" t="s">
        <v>155</v>
      </c>
      <c r="D177" s="102">
        <v>3239</v>
      </c>
      <c r="E177" s="66">
        <f t="shared" si="38"/>
        <v>4210.7</v>
      </c>
      <c r="F177" s="99" t="s">
        <v>676</v>
      </c>
      <c r="G177" s="99"/>
      <c r="H177" s="121"/>
      <c r="I177" s="126"/>
      <c r="J177" s="126"/>
      <c r="K177" s="126"/>
      <c r="L177" s="124"/>
      <c r="M177" s="186"/>
      <c r="N177" s="121"/>
      <c r="O177" s="121"/>
      <c r="P177" s="126"/>
      <c r="Q177" s="126"/>
      <c r="R177" s="124"/>
      <c r="S177" s="1"/>
      <c r="T177" s="121"/>
      <c r="U177" s="126"/>
      <c r="V177" s="126"/>
      <c r="W177" s="126"/>
      <c r="X177" s="124"/>
      <c r="Y177" s="124"/>
      <c r="Z177" s="121"/>
      <c r="AA177" s="126"/>
      <c r="AB177" s="126"/>
      <c r="AC177" s="126"/>
      <c r="AD177" s="124"/>
      <c r="AF177" s="121"/>
      <c r="AG177" s="126"/>
      <c r="AH177" s="126"/>
      <c r="AI177" s="126"/>
      <c r="AJ177" s="124"/>
      <c r="AL177" s="121"/>
      <c r="AM177" s="126"/>
      <c r="AN177" s="126"/>
      <c r="AO177" s="126"/>
      <c r="AP177" s="124"/>
      <c r="AZ177" s="108"/>
      <c r="BA177" s="108"/>
      <c r="BB177" s="108"/>
      <c r="BC177" s="108"/>
      <c r="BD177"/>
      <c r="BE177" s="121"/>
      <c r="BF177" s="126"/>
      <c r="BG177" s="126"/>
      <c r="BH177" s="126"/>
      <c r="BI177" s="124"/>
      <c r="BJ177" s="124"/>
      <c r="BK177" s="125"/>
      <c r="BL177" s="121"/>
    </row>
    <row r="178" spans="1:64" x14ac:dyDescent="0.2">
      <c r="A178" s="22" t="s">
        <v>677</v>
      </c>
      <c r="B178" s="8" t="s">
        <v>145</v>
      </c>
      <c r="C178" s="4" t="s">
        <v>156</v>
      </c>
      <c r="D178" s="102">
        <v>3933</v>
      </c>
      <c r="E178" s="66">
        <f t="shared" si="38"/>
        <v>5112.9000000000005</v>
      </c>
      <c r="F178" s="99" t="s">
        <v>678</v>
      </c>
      <c r="G178" s="99"/>
      <c r="H178" s="121"/>
      <c r="I178" s="126"/>
      <c r="J178" s="126"/>
      <c r="K178" s="126"/>
      <c r="L178" s="124"/>
      <c r="M178" s="186"/>
      <c r="N178" s="121"/>
      <c r="O178" s="121"/>
      <c r="P178" s="126"/>
      <c r="Q178" s="126"/>
      <c r="R178" s="124"/>
      <c r="S178" s="1"/>
      <c r="T178" s="121"/>
      <c r="U178" s="126"/>
      <c r="V178" s="126"/>
      <c r="W178" s="126"/>
      <c r="X178" s="124"/>
      <c r="Y178" s="124"/>
      <c r="Z178" s="121"/>
      <c r="AA178" s="126"/>
      <c r="AB178" s="126"/>
      <c r="AC178" s="126"/>
      <c r="AD178" s="124"/>
      <c r="AF178" s="121"/>
      <c r="AG178" s="126"/>
      <c r="AH178" s="126"/>
      <c r="AI178" s="126"/>
      <c r="AJ178" s="124"/>
      <c r="AL178" s="121"/>
      <c r="AM178" s="126"/>
      <c r="AN178" s="126"/>
      <c r="AO178" s="126"/>
      <c r="AP178" s="124"/>
      <c r="AZ178" s="108"/>
      <c r="BA178" s="108"/>
      <c r="BB178" s="108"/>
      <c r="BC178" s="108"/>
      <c r="BD178"/>
      <c r="BE178" s="121"/>
      <c r="BF178" s="126"/>
      <c r="BG178" s="126"/>
      <c r="BH178" s="126"/>
      <c r="BI178" s="124"/>
      <c r="BJ178" s="124"/>
      <c r="BK178" s="125"/>
      <c r="BL178" s="121"/>
    </row>
    <row r="179" spans="1:64" ht="16.5" thickBot="1" x14ac:dyDescent="0.25">
      <c r="A179" s="22" t="s">
        <v>679</v>
      </c>
      <c r="B179" s="29" t="s">
        <v>147</v>
      </c>
      <c r="C179" s="18" t="s">
        <v>156</v>
      </c>
      <c r="D179" s="101">
        <v>3933</v>
      </c>
      <c r="E179" s="67">
        <f t="shared" si="38"/>
        <v>5112.9000000000005</v>
      </c>
      <c r="F179" s="99" t="s">
        <v>680</v>
      </c>
      <c r="G179" s="99"/>
      <c r="H179" s="121"/>
      <c r="I179" s="126"/>
      <c r="J179" s="126"/>
      <c r="K179" s="126"/>
      <c r="L179" s="124"/>
      <c r="M179" s="186"/>
      <c r="N179" s="121"/>
      <c r="O179" s="121"/>
      <c r="P179" s="126"/>
      <c r="Q179" s="126"/>
      <c r="R179" s="124"/>
      <c r="S179" s="1"/>
      <c r="T179" s="121"/>
      <c r="U179" s="126"/>
      <c r="V179" s="126"/>
      <c r="W179" s="126"/>
      <c r="X179" s="124"/>
      <c r="Y179" s="124"/>
      <c r="Z179" s="121"/>
      <c r="AA179" s="126"/>
      <c r="AB179" s="126"/>
      <c r="AC179" s="126"/>
      <c r="AD179" s="124"/>
      <c r="AF179" s="121"/>
      <c r="AG179" s="126"/>
      <c r="AH179" s="126"/>
      <c r="AI179" s="126"/>
      <c r="AJ179" s="124"/>
      <c r="AL179" s="121"/>
      <c r="AM179" s="126"/>
      <c r="AN179" s="126"/>
      <c r="AO179" s="126"/>
      <c r="AP179" s="124"/>
      <c r="AZ179" s="108"/>
      <c r="BA179" s="108"/>
      <c r="BB179" s="108"/>
      <c r="BC179" s="108"/>
      <c r="BD179"/>
      <c r="BE179" s="121"/>
      <c r="BF179" s="126"/>
      <c r="BG179" s="126"/>
      <c r="BH179" s="126"/>
      <c r="BI179" s="124"/>
      <c r="BJ179" s="124"/>
      <c r="BK179" s="125"/>
      <c r="BL179" s="121"/>
    </row>
    <row r="180" spans="1:64" x14ac:dyDescent="0.2">
      <c r="A180" s="36" t="s">
        <v>193</v>
      </c>
      <c r="B180" s="28" t="s">
        <v>157</v>
      </c>
      <c r="C180" s="13" t="s">
        <v>158</v>
      </c>
      <c r="D180" s="100">
        <v>1155</v>
      </c>
      <c r="E180" s="65">
        <f t="shared" si="38"/>
        <v>1501.5</v>
      </c>
      <c r="F180" s="99" t="s">
        <v>682</v>
      </c>
      <c r="G180" s="99"/>
      <c r="H180" s="121"/>
      <c r="I180" s="126"/>
      <c r="J180" s="126"/>
      <c r="K180" s="126"/>
      <c r="L180" s="124"/>
      <c r="M180" s="186"/>
      <c r="N180" s="121"/>
      <c r="O180" s="121"/>
      <c r="P180" s="126"/>
      <c r="Q180" s="126"/>
      <c r="R180" s="124"/>
      <c r="S180" s="1"/>
      <c r="T180" s="121"/>
      <c r="U180" s="126"/>
      <c r="V180" s="126"/>
      <c r="W180" s="126"/>
      <c r="X180" s="124"/>
      <c r="Y180" s="124"/>
      <c r="Z180" s="121"/>
      <c r="AA180" s="126"/>
      <c r="AB180" s="126"/>
      <c r="AC180" s="126"/>
      <c r="AD180" s="124"/>
      <c r="AF180" s="121"/>
      <c r="AG180" s="126"/>
      <c r="AH180" s="126"/>
      <c r="AI180" s="126"/>
      <c r="AJ180" s="124"/>
      <c r="AL180" s="121"/>
      <c r="AM180" s="126"/>
      <c r="AN180" s="126"/>
      <c r="AO180" s="126"/>
      <c r="AP180" s="124"/>
      <c r="AZ180" s="108"/>
      <c r="BA180" s="108"/>
      <c r="BB180" s="108"/>
      <c r="BC180" s="108"/>
      <c r="BD180"/>
      <c r="BE180" s="121"/>
      <c r="BF180" s="126"/>
      <c r="BG180" s="126"/>
      <c r="BH180" s="126"/>
      <c r="BI180" s="124"/>
      <c r="BJ180" s="124"/>
      <c r="BK180" s="125"/>
      <c r="BL180" s="121"/>
    </row>
    <row r="181" spans="1:64" x14ac:dyDescent="0.2">
      <c r="A181" s="22" t="s">
        <v>194</v>
      </c>
      <c r="B181" s="8" t="s">
        <v>157</v>
      </c>
      <c r="C181" s="4" t="s">
        <v>159</v>
      </c>
      <c r="D181" s="102">
        <v>1442</v>
      </c>
      <c r="E181" s="66">
        <f t="shared" si="38"/>
        <v>1874.6000000000001</v>
      </c>
      <c r="F181" s="99" t="s">
        <v>683</v>
      </c>
      <c r="G181" s="99"/>
      <c r="H181" s="121"/>
      <c r="I181" s="126"/>
      <c r="J181" s="126"/>
      <c r="K181" s="126"/>
      <c r="L181" s="124"/>
      <c r="M181" s="186"/>
      <c r="N181" s="121"/>
      <c r="O181" s="121"/>
      <c r="P181" s="126"/>
      <c r="Q181" s="126"/>
      <c r="R181" s="124"/>
      <c r="S181" s="1"/>
      <c r="T181" s="121"/>
      <c r="U181" s="126"/>
      <c r="V181" s="126"/>
      <c r="W181" s="126"/>
      <c r="X181" s="124"/>
      <c r="Y181" s="124"/>
      <c r="Z181" s="121"/>
      <c r="AA181" s="126"/>
      <c r="AB181" s="126"/>
      <c r="AC181" s="126"/>
      <c r="AD181" s="124"/>
      <c r="AF181" s="121"/>
      <c r="AG181" s="126"/>
      <c r="AH181" s="126"/>
      <c r="AI181" s="126"/>
      <c r="AJ181" s="124"/>
      <c r="AL181" s="121"/>
      <c r="AM181" s="126"/>
      <c r="AN181" s="126"/>
      <c r="AO181" s="126"/>
      <c r="AP181" s="124"/>
      <c r="AZ181" s="108"/>
      <c r="BA181" s="108"/>
      <c r="BB181" s="108"/>
      <c r="BC181" s="108"/>
      <c r="BD181"/>
      <c r="BE181" s="121"/>
      <c r="BF181" s="126"/>
      <c r="BG181" s="126"/>
      <c r="BH181" s="126"/>
      <c r="BI181" s="124"/>
      <c r="BJ181" s="124"/>
      <c r="BK181" s="125"/>
      <c r="BL181" s="121"/>
    </row>
    <row r="182" spans="1:64" x14ac:dyDescent="0.2">
      <c r="A182" s="22" t="s">
        <v>195</v>
      </c>
      <c r="B182" s="8" t="s">
        <v>157</v>
      </c>
      <c r="C182" s="4" t="s">
        <v>160</v>
      </c>
      <c r="D182" s="102">
        <v>1724</v>
      </c>
      <c r="E182" s="66">
        <f t="shared" si="38"/>
        <v>2241.2000000000003</v>
      </c>
      <c r="F182" s="99" t="s">
        <v>684</v>
      </c>
      <c r="G182" s="99"/>
      <c r="H182" s="121"/>
      <c r="I182" s="126"/>
      <c r="J182" s="126"/>
      <c r="K182" s="126"/>
      <c r="L182" s="124"/>
      <c r="M182" s="186"/>
      <c r="N182" s="121"/>
      <c r="O182" s="121"/>
      <c r="P182" s="126"/>
      <c r="Q182" s="126"/>
      <c r="R182" s="124"/>
      <c r="S182" s="1"/>
      <c r="T182" s="121"/>
      <c r="U182" s="126"/>
      <c r="V182" s="126"/>
      <c r="W182" s="126"/>
      <c r="X182" s="124"/>
      <c r="Y182" s="124"/>
      <c r="Z182" s="121"/>
      <c r="AA182" s="126"/>
      <c r="AB182" s="126"/>
      <c r="AC182" s="126"/>
      <c r="AD182" s="124"/>
      <c r="AF182" s="121"/>
      <c r="AG182" s="126"/>
      <c r="AH182" s="126"/>
      <c r="AI182" s="126"/>
      <c r="AJ182" s="124"/>
      <c r="AL182" s="121"/>
      <c r="AM182" s="126"/>
      <c r="AN182" s="126"/>
      <c r="AO182" s="126"/>
      <c r="AP182" s="124"/>
      <c r="AZ182" s="108"/>
      <c r="BA182" s="108"/>
      <c r="BB182" s="108"/>
      <c r="BC182" s="108"/>
      <c r="BD182"/>
      <c r="BE182" s="121"/>
      <c r="BF182" s="126"/>
      <c r="BG182" s="126"/>
      <c r="BH182" s="126"/>
      <c r="BI182" s="124"/>
      <c r="BJ182" s="124"/>
      <c r="BK182" s="125"/>
      <c r="BL182" s="121"/>
    </row>
    <row r="183" spans="1:64" ht="16.5" thickBot="1" x14ac:dyDescent="0.25">
      <c r="A183" s="145" t="s">
        <v>391</v>
      </c>
      <c r="B183" s="31" t="s">
        <v>157</v>
      </c>
      <c r="C183" s="147" t="s">
        <v>370</v>
      </c>
      <c r="D183" s="174">
        <v>2236</v>
      </c>
      <c r="E183" s="146">
        <f t="shared" si="38"/>
        <v>2906.8</v>
      </c>
      <c r="F183" s="99" t="s">
        <v>702</v>
      </c>
      <c r="G183" s="99"/>
      <c r="H183" s="121"/>
      <c r="I183" s="126"/>
      <c r="J183" s="126"/>
      <c r="K183" s="126"/>
      <c r="L183" s="124"/>
      <c r="M183" s="186"/>
      <c r="N183" s="121"/>
      <c r="O183" s="121"/>
      <c r="P183" s="126"/>
      <c r="Q183" s="126"/>
      <c r="R183" s="124"/>
      <c r="S183" s="1"/>
      <c r="T183" s="121"/>
      <c r="U183" s="126"/>
      <c r="V183" s="126"/>
      <c r="W183" s="126"/>
      <c r="X183" s="124"/>
      <c r="Y183" s="124"/>
      <c r="Z183" s="121"/>
      <c r="AA183" s="126"/>
      <c r="AB183" s="126"/>
      <c r="AC183" s="126"/>
      <c r="AD183" s="124"/>
      <c r="AF183" s="121"/>
      <c r="AG183" s="126"/>
      <c r="AH183" s="126"/>
      <c r="AI183" s="126"/>
      <c r="AJ183" s="124"/>
      <c r="AL183" s="121"/>
      <c r="AM183" s="126"/>
      <c r="AN183" s="126"/>
      <c r="AO183" s="126"/>
      <c r="AP183" s="124"/>
      <c r="AZ183" s="108"/>
      <c r="BA183" s="108"/>
      <c r="BB183" s="108"/>
      <c r="BC183" s="108"/>
      <c r="BD183"/>
      <c r="BE183" s="121"/>
      <c r="BF183" s="126"/>
      <c r="BG183" s="126"/>
      <c r="BH183" s="126"/>
      <c r="BI183" s="124"/>
      <c r="BJ183" s="124"/>
      <c r="BK183" s="125"/>
      <c r="BL183" s="121"/>
    </row>
    <row r="184" spans="1:64" x14ac:dyDescent="0.2">
      <c r="A184" s="36" t="s">
        <v>196</v>
      </c>
      <c r="B184" s="28" t="s">
        <v>161</v>
      </c>
      <c r="C184" s="13" t="s">
        <v>162</v>
      </c>
      <c r="D184" s="100">
        <v>2761</v>
      </c>
      <c r="E184" s="65">
        <f t="shared" si="38"/>
        <v>3589.3</v>
      </c>
      <c r="F184" s="99" t="s">
        <v>685</v>
      </c>
      <c r="G184" s="99"/>
      <c r="H184" s="121"/>
      <c r="I184" s="126"/>
      <c r="J184" s="126"/>
      <c r="K184" s="126"/>
      <c r="L184" s="124"/>
      <c r="M184" s="186"/>
      <c r="N184" s="121"/>
      <c r="O184" s="121"/>
      <c r="P184" s="126"/>
      <c r="Q184" s="126"/>
      <c r="R184" s="124"/>
      <c r="S184" s="1"/>
      <c r="T184" s="121"/>
      <c r="U184" s="126"/>
      <c r="V184" s="126"/>
      <c r="W184" s="126"/>
      <c r="X184" s="124"/>
      <c r="Y184" s="124"/>
      <c r="Z184" s="121"/>
      <c r="AA184" s="126"/>
      <c r="AB184" s="126"/>
      <c r="AC184" s="126"/>
      <c r="AD184" s="124"/>
      <c r="AF184" s="121"/>
      <c r="AG184" s="126"/>
      <c r="AH184" s="126"/>
      <c r="AI184" s="126"/>
      <c r="AJ184" s="124"/>
      <c r="AL184" s="121"/>
      <c r="AM184" s="126"/>
      <c r="AN184" s="126"/>
      <c r="AO184" s="126"/>
      <c r="AP184" s="124"/>
      <c r="AZ184" s="108"/>
      <c r="BA184" s="108"/>
      <c r="BB184" s="108"/>
      <c r="BC184" s="108"/>
      <c r="BD184"/>
      <c r="BE184" s="121"/>
      <c r="BF184" s="126"/>
      <c r="BG184" s="126"/>
      <c r="BH184" s="126"/>
      <c r="BI184" s="124"/>
      <c r="BJ184" s="124"/>
      <c r="BK184" s="125"/>
      <c r="BL184" s="121"/>
    </row>
    <row r="185" spans="1:64" x14ac:dyDescent="0.2">
      <c r="A185" s="22" t="s">
        <v>197</v>
      </c>
      <c r="B185" s="8" t="s">
        <v>161</v>
      </c>
      <c r="C185" s="4" t="s">
        <v>163</v>
      </c>
      <c r="D185" s="102">
        <v>3201</v>
      </c>
      <c r="E185" s="66">
        <f t="shared" si="38"/>
        <v>4161.3</v>
      </c>
      <c r="F185" s="99" t="s">
        <v>686</v>
      </c>
      <c r="G185" s="99"/>
      <c r="H185" s="121"/>
      <c r="I185" s="126"/>
      <c r="J185" s="126"/>
      <c r="K185" s="126"/>
      <c r="L185" s="124"/>
      <c r="M185" s="186"/>
      <c r="N185" s="121"/>
      <c r="O185" s="121"/>
      <c r="P185" s="126"/>
      <c r="Q185" s="126"/>
      <c r="R185" s="124"/>
      <c r="S185" s="1"/>
      <c r="T185" s="121"/>
      <c r="U185" s="126"/>
      <c r="V185" s="126"/>
      <c r="W185" s="126"/>
      <c r="X185" s="124"/>
      <c r="Y185" s="124"/>
      <c r="Z185" s="121"/>
      <c r="AA185" s="126"/>
      <c r="AB185" s="126"/>
      <c r="AC185" s="126"/>
      <c r="AD185" s="124"/>
      <c r="AF185" s="121"/>
      <c r="AG185" s="126"/>
      <c r="AH185" s="126"/>
      <c r="AI185" s="126"/>
      <c r="AJ185" s="124"/>
      <c r="AL185" s="121"/>
      <c r="AM185" s="126"/>
      <c r="AN185" s="126"/>
      <c r="AO185" s="126"/>
      <c r="AP185" s="124"/>
      <c r="AZ185" s="108"/>
      <c r="BA185" s="108"/>
      <c r="BB185" s="108"/>
      <c r="BC185" s="108"/>
      <c r="BD185"/>
      <c r="BE185" s="121"/>
      <c r="BF185" s="126"/>
      <c r="BG185" s="126"/>
      <c r="BH185" s="126"/>
      <c r="BI185" s="124"/>
      <c r="BJ185" s="124"/>
      <c r="BK185" s="125"/>
      <c r="BL185" s="121"/>
    </row>
    <row r="186" spans="1:64" x14ac:dyDescent="0.2">
      <c r="A186" s="22" t="s">
        <v>198</v>
      </c>
      <c r="B186" s="8" t="s">
        <v>161</v>
      </c>
      <c r="C186" s="4" t="s">
        <v>164</v>
      </c>
      <c r="D186" s="102">
        <v>3631</v>
      </c>
      <c r="E186" s="66">
        <f t="shared" si="38"/>
        <v>4720.3</v>
      </c>
      <c r="F186" s="99" t="s">
        <v>687</v>
      </c>
      <c r="G186" s="99"/>
      <c r="H186" s="121"/>
      <c r="I186" s="126"/>
      <c r="J186" s="126"/>
      <c r="K186" s="126"/>
      <c r="L186" s="124"/>
      <c r="M186" s="186"/>
      <c r="N186" s="121"/>
      <c r="O186" s="121"/>
      <c r="P186" s="126"/>
      <c r="Q186" s="126"/>
      <c r="R186" s="124"/>
      <c r="S186" s="1"/>
      <c r="T186" s="121"/>
      <c r="U186" s="126"/>
      <c r="V186" s="126"/>
      <c r="W186" s="126"/>
      <c r="X186" s="124"/>
      <c r="Y186" s="124"/>
      <c r="Z186" s="121"/>
      <c r="AA186" s="126"/>
      <c r="AB186" s="126"/>
      <c r="AC186" s="126"/>
      <c r="AD186" s="124"/>
      <c r="AF186" s="121"/>
      <c r="AG186" s="126"/>
      <c r="AH186" s="126"/>
      <c r="AI186" s="126"/>
      <c r="AJ186" s="124"/>
      <c r="AL186" s="121"/>
      <c r="AM186" s="126"/>
      <c r="AN186" s="126"/>
      <c r="AO186" s="126"/>
      <c r="AP186" s="124"/>
      <c r="AZ186" s="108"/>
      <c r="BA186" s="108"/>
      <c r="BB186" s="108"/>
      <c r="BC186" s="108"/>
      <c r="BD186"/>
      <c r="BE186" s="121"/>
      <c r="BF186" s="126"/>
      <c r="BG186" s="126"/>
      <c r="BH186" s="126"/>
      <c r="BI186" s="124"/>
      <c r="BJ186" s="124"/>
      <c r="BK186" s="125"/>
      <c r="BL186" s="121"/>
    </row>
    <row r="187" spans="1:64" x14ac:dyDescent="0.2">
      <c r="A187" s="22" t="s">
        <v>199</v>
      </c>
      <c r="B187" s="8" t="s">
        <v>161</v>
      </c>
      <c r="C187" s="4" t="s">
        <v>165</v>
      </c>
      <c r="D187" s="102">
        <v>4102</v>
      </c>
      <c r="E187" s="66">
        <f t="shared" si="38"/>
        <v>5332.6</v>
      </c>
      <c r="F187" s="99" t="s">
        <v>688</v>
      </c>
      <c r="G187" s="99"/>
      <c r="H187" s="121"/>
      <c r="I187" s="126"/>
      <c r="J187" s="126"/>
      <c r="K187" s="126"/>
      <c r="L187" s="124"/>
      <c r="M187" s="186"/>
      <c r="N187" s="121"/>
      <c r="O187" s="121"/>
      <c r="P187" s="126"/>
      <c r="Q187" s="126"/>
      <c r="R187" s="124"/>
      <c r="S187" s="1"/>
      <c r="T187" s="121"/>
      <c r="U187" s="126"/>
      <c r="V187" s="126"/>
      <c r="W187" s="126"/>
      <c r="X187" s="124"/>
      <c r="Y187" s="124"/>
      <c r="Z187" s="121"/>
      <c r="AA187" s="126"/>
      <c r="AB187" s="126"/>
      <c r="AC187" s="126"/>
      <c r="AD187" s="124"/>
      <c r="AF187" s="121"/>
      <c r="AG187" s="126"/>
      <c r="AH187" s="126"/>
      <c r="AI187" s="126"/>
      <c r="AJ187" s="124"/>
      <c r="AL187" s="121"/>
      <c r="AM187" s="126"/>
      <c r="AN187" s="126"/>
      <c r="AO187" s="126"/>
      <c r="AP187" s="124"/>
      <c r="AZ187" s="108"/>
      <c r="BA187" s="108"/>
      <c r="BB187" s="108"/>
      <c r="BC187" s="108"/>
      <c r="BD187"/>
      <c r="BE187" s="121"/>
      <c r="BF187" s="126"/>
      <c r="BG187" s="126"/>
      <c r="BH187" s="126"/>
      <c r="BI187" s="124"/>
      <c r="BJ187" s="124"/>
      <c r="BK187" s="125"/>
      <c r="BL187" s="121"/>
    </row>
    <row r="188" spans="1:64" ht="16.5" thickBot="1" x14ac:dyDescent="0.25">
      <c r="A188" s="47" t="s">
        <v>200</v>
      </c>
      <c r="B188" s="29" t="s">
        <v>161</v>
      </c>
      <c r="C188" s="18" t="s">
        <v>166</v>
      </c>
      <c r="D188" s="101">
        <v>4572</v>
      </c>
      <c r="E188" s="67">
        <f t="shared" si="38"/>
        <v>5943.6</v>
      </c>
      <c r="F188" s="99" t="s">
        <v>689</v>
      </c>
      <c r="G188" s="99"/>
      <c r="H188" s="121"/>
      <c r="I188" s="126"/>
      <c r="J188" s="126"/>
      <c r="K188" s="126"/>
      <c r="L188" s="124"/>
      <c r="M188" s="186"/>
      <c r="N188" s="121"/>
      <c r="O188" s="121"/>
      <c r="P188" s="126"/>
      <c r="Q188" s="126"/>
      <c r="R188" s="124"/>
      <c r="S188" s="1"/>
      <c r="T188" s="121"/>
      <c r="U188" s="126"/>
      <c r="V188" s="126"/>
      <c r="W188" s="126"/>
      <c r="X188" s="124"/>
      <c r="Y188" s="124"/>
      <c r="Z188" s="121"/>
      <c r="AA188" s="126"/>
      <c r="AB188" s="126"/>
      <c r="AC188" s="126"/>
      <c r="AD188" s="124"/>
      <c r="AF188" s="121"/>
      <c r="AG188" s="126"/>
      <c r="AH188" s="126"/>
      <c r="AI188" s="126"/>
      <c r="AJ188" s="124"/>
      <c r="AL188" s="121"/>
      <c r="AM188" s="126"/>
      <c r="AN188" s="126"/>
      <c r="AO188" s="126"/>
      <c r="AP188" s="124"/>
      <c r="AZ188" s="108"/>
      <c r="BA188" s="108"/>
      <c r="BB188" s="108"/>
      <c r="BC188" s="108"/>
      <c r="BD188"/>
      <c r="BE188" s="121"/>
      <c r="BF188" s="126"/>
      <c r="BG188" s="126"/>
      <c r="BH188" s="126"/>
      <c r="BI188" s="124"/>
      <c r="BJ188" s="124"/>
      <c r="BK188" s="125"/>
      <c r="BL188" s="121"/>
    </row>
    <row r="189" spans="1:64" ht="31.5" x14ac:dyDescent="0.2">
      <c r="A189" s="10" t="s">
        <v>220</v>
      </c>
      <c r="B189" s="28" t="s">
        <v>214</v>
      </c>
      <c r="C189" s="38" t="s">
        <v>86</v>
      </c>
      <c r="D189" s="100">
        <v>521</v>
      </c>
      <c r="E189" s="98">
        <f t="shared" si="38"/>
        <v>677.30000000000007</v>
      </c>
      <c r="F189" s="99" t="s">
        <v>690</v>
      </c>
      <c r="G189" s="99"/>
      <c r="H189" s="121"/>
      <c r="I189" s="126"/>
      <c r="J189" s="126"/>
      <c r="K189" s="126"/>
      <c r="L189" s="124"/>
      <c r="M189" s="186"/>
      <c r="N189" s="121"/>
      <c r="O189" s="121"/>
      <c r="P189" s="126"/>
      <c r="Q189" s="126"/>
      <c r="R189" s="124"/>
      <c r="S189" s="1"/>
      <c r="T189" s="121"/>
      <c r="U189" s="126"/>
      <c r="V189" s="126"/>
      <c r="W189" s="126"/>
      <c r="X189" s="124"/>
      <c r="Y189" s="124"/>
      <c r="Z189" s="121"/>
      <c r="AA189" s="126"/>
      <c r="AB189" s="126"/>
      <c r="AC189" s="126"/>
      <c r="AD189" s="124"/>
      <c r="AF189" s="121"/>
      <c r="AG189" s="126"/>
      <c r="AH189" s="126"/>
      <c r="AI189" s="126"/>
      <c r="AJ189" s="124"/>
      <c r="AL189" s="121"/>
      <c r="AM189" s="126"/>
      <c r="AN189" s="126"/>
      <c r="AO189" s="126"/>
      <c r="AP189" s="124"/>
      <c r="AZ189" s="108"/>
      <c r="BA189" s="108"/>
      <c r="BB189" s="108"/>
      <c r="BC189" s="108"/>
      <c r="BD189"/>
      <c r="BE189" s="121"/>
      <c r="BF189" s="126"/>
      <c r="BG189" s="126"/>
      <c r="BH189" s="126"/>
      <c r="BI189" s="124"/>
      <c r="BJ189" s="124"/>
      <c r="BK189" s="125"/>
      <c r="BL189" s="121"/>
    </row>
    <row r="190" spans="1:64" ht="31.5" x14ac:dyDescent="0.2">
      <c r="A190" s="14" t="s">
        <v>221</v>
      </c>
      <c r="B190" s="8" t="s">
        <v>215</v>
      </c>
      <c r="C190" s="40" t="s">
        <v>87</v>
      </c>
      <c r="D190" s="102">
        <v>577</v>
      </c>
      <c r="E190" s="72">
        <f t="shared" ref="E190:E196" si="39">D190*$E$2</f>
        <v>750.1</v>
      </c>
      <c r="F190" s="99" t="s">
        <v>691</v>
      </c>
      <c r="G190" s="99"/>
      <c r="H190" s="121"/>
      <c r="I190" s="126"/>
      <c r="J190" s="126"/>
      <c r="K190" s="126"/>
      <c r="L190" s="124"/>
      <c r="M190" s="186"/>
      <c r="N190" s="121"/>
      <c r="O190" s="121"/>
      <c r="P190" s="126"/>
      <c r="Q190" s="126"/>
      <c r="R190" s="124"/>
      <c r="S190" s="1"/>
      <c r="T190" s="121"/>
      <c r="U190" s="126"/>
      <c r="V190" s="126"/>
      <c r="W190" s="126"/>
      <c r="X190" s="124"/>
      <c r="Y190" s="124"/>
      <c r="Z190" s="121"/>
      <c r="AA190" s="126"/>
      <c r="AB190" s="126"/>
      <c r="AC190" s="126"/>
      <c r="AD190" s="124"/>
      <c r="AF190" s="121"/>
      <c r="AG190" s="126"/>
      <c r="AH190" s="126"/>
      <c r="AI190" s="126"/>
      <c r="AJ190" s="124"/>
      <c r="AL190" s="121"/>
      <c r="AM190" s="126"/>
      <c r="AN190" s="126"/>
      <c r="AO190" s="126"/>
      <c r="AP190" s="124"/>
      <c r="AZ190" s="108"/>
      <c r="BA190" s="108"/>
      <c r="BB190" s="108"/>
      <c r="BC190" s="108"/>
      <c r="BD190"/>
      <c r="BE190" s="121"/>
      <c r="BF190" s="126"/>
      <c r="BG190" s="126"/>
      <c r="BH190" s="126"/>
      <c r="BI190" s="124"/>
      <c r="BJ190" s="124"/>
      <c r="BK190" s="125"/>
      <c r="BL190" s="121"/>
    </row>
    <row r="191" spans="1:64" ht="31.5" x14ac:dyDescent="0.2">
      <c r="A191" s="14" t="s">
        <v>222</v>
      </c>
      <c r="B191" s="8" t="s">
        <v>216</v>
      </c>
      <c r="C191" s="40" t="s">
        <v>88</v>
      </c>
      <c r="D191" s="102">
        <v>739</v>
      </c>
      <c r="E191" s="72">
        <f t="shared" si="39"/>
        <v>960.7</v>
      </c>
      <c r="F191" s="99" t="s">
        <v>692</v>
      </c>
      <c r="G191" s="99"/>
      <c r="H191" s="121"/>
      <c r="I191" s="126"/>
      <c r="J191" s="126"/>
      <c r="K191" s="126"/>
      <c r="L191" s="124"/>
      <c r="M191" s="186"/>
      <c r="N191" s="121"/>
      <c r="O191" s="121"/>
      <c r="P191" s="126"/>
      <c r="Q191" s="126"/>
      <c r="R191" s="124"/>
      <c r="S191" s="1"/>
      <c r="T191" s="121"/>
      <c r="U191" s="126"/>
      <c r="V191" s="126"/>
      <c r="W191" s="126"/>
      <c r="X191" s="124"/>
      <c r="Y191" s="124"/>
      <c r="Z191" s="121"/>
      <c r="AA191" s="126"/>
      <c r="AB191" s="126"/>
      <c r="AC191" s="126"/>
      <c r="AD191" s="124"/>
      <c r="AF191" s="121"/>
      <c r="AG191" s="126"/>
      <c r="AH191" s="126"/>
      <c r="AI191" s="126"/>
      <c r="AJ191" s="124"/>
      <c r="AL191" s="121"/>
      <c r="AM191" s="126"/>
      <c r="AN191" s="126"/>
      <c r="AO191" s="126"/>
      <c r="AP191" s="124"/>
      <c r="AZ191" s="108"/>
      <c r="BA191" s="108"/>
      <c r="BB191" s="108"/>
      <c r="BC191" s="108"/>
      <c r="BD191"/>
      <c r="BE191" s="121"/>
      <c r="BF191" s="126"/>
      <c r="BG191" s="126"/>
      <c r="BH191" s="126"/>
      <c r="BI191" s="124"/>
      <c r="BJ191" s="124"/>
      <c r="BK191" s="125"/>
      <c r="BL191" s="121"/>
    </row>
    <row r="192" spans="1:64" ht="31.5" x14ac:dyDescent="0.2">
      <c r="A192" s="14" t="s">
        <v>223</v>
      </c>
      <c r="B192" s="8" t="s">
        <v>217</v>
      </c>
      <c r="C192" s="40" t="s">
        <v>89</v>
      </c>
      <c r="D192" s="102">
        <v>900</v>
      </c>
      <c r="E192" s="72">
        <f t="shared" si="39"/>
        <v>1170</v>
      </c>
      <c r="F192" s="99" t="s">
        <v>693</v>
      </c>
      <c r="G192" s="99"/>
      <c r="H192" s="121"/>
      <c r="I192" s="126"/>
      <c r="J192" s="126"/>
      <c r="K192" s="126"/>
      <c r="L192" s="124"/>
      <c r="M192" s="186"/>
      <c r="N192" s="121"/>
      <c r="O192" s="121"/>
      <c r="P192" s="126"/>
      <c r="Q192" s="126"/>
      <c r="R192" s="124"/>
      <c r="S192" s="1"/>
      <c r="T192" s="121"/>
      <c r="U192" s="126"/>
      <c r="V192" s="126"/>
      <c r="W192" s="126"/>
      <c r="X192" s="124"/>
      <c r="Y192" s="124"/>
      <c r="Z192" s="121"/>
      <c r="AA192" s="126"/>
      <c r="AB192" s="126"/>
      <c r="AC192" s="126"/>
      <c r="AD192" s="124"/>
      <c r="AF192" s="121"/>
      <c r="AG192" s="126"/>
      <c r="AH192" s="126"/>
      <c r="AI192" s="126"/>
      <c r="AJ192" s="124"/>
      <c r="AL192" s="121"/>
      <c r="AM192" s="126"/>
      <c r="AN192" s="126"/>
      <c r="AO192" s="126"/>
      <c r="AP192" s="124"/>
      <c r="AZ192" s="108"/>
      <c r="BA192" s="108"/>
      <c r="BB192" s="108"/>
      <c r="BC192" s="108"/>
      <c r="BD192"/>
      <c r="BE192" s="121"/>
      <c r="BF192" s="126"/>
      <c r="BG192" s="126"/>
      <c r="BH192" s="126"/>
      <c r="BI192" s="124"/>
      <c r="BJ192" s="124"/>
      <c r="BK192" s="125"/>
      <c r="BL192" s="121"/>
    </row>
    <row r="193" spans="1:64" ht="32.25" thickBot="1" x14ac:dyDescent="0.25">
      <c r="A193" s="21" t="s">
        <v>224</v>
      </c>
      <c r="B193" s="8" t="s">
        <v>225</v>
      </c>
      <c r="C193" s="40" t="s">
        <v>90</v>
      </c>
      <c r="D193" s="102">
        <v>1052</v>
      </c>
      <c r="E193" s="66">
        <f t="shared" si="39"/>
        <v>1367.6000000000001</v>
      </c>
      <c r="F193" s="99" t="s">
        <v>694</v>
      </c>
      <c r="G193" s="99"/>
      <c r="H193" s="121"/>
      <c r="I193" s="126"/>
      <c r="J193" s="126"/>
      <c r="K193" s="126"/>
      <c r="L193" s="124"/>
      <c r="M193" s="186"/>
      <c r="N193" s="121"/>
      <c r="O193" s="121"/>
      <c r="P193" s="126"/>
      <c r="Q193" s="126"/>
      <c r="R193" s="124"/>
      <c r="S193" s="1"/>
      <c r="T193" s="121"/>
      <c r="U193" s="126"/>
      <c r="V193" s="126"/>
      <c r="W193" s="126"/>
      <c r="X193" s="124"/>
      <c r="Y193" s="124"/>
      <c r="Z193" s="121"/>
      <c r="AA193" s="126"/>
      <c r="AB193" s="126"/>
      <c r="AC193" s="126"/>
      <c r="AD193" s="124"/>
      <c r="AF193" s="121"/>
      <c r="AG193" s="126"/>
      <c r="AH193" s="126"/>
      <c r="AI193" s="126"/>
      <c r="AJ193" s="124"/>
      <c r="AL193" s="121"/>
      <c r="AM193" s="126"/>
      <c r="AN193" s="126"/>
      <c r="AO193" s="126"/>
      <c r="AP193" s="124"/>
      <c r="AZ193" s="108"/>
      <c r="BA193" s="108"/>
      <c r="BB193" s="108"/>
      <c r="BC193" s="108"/>
      <c r="BD193"/>
      <c r="BE193" s="121"/>
      <c r="BF193" s="126"/>
      <c r="BG193" s="126"/>
      <c r="BH193" s="126"/>
      <c r="BI193" s="124"/>
      <c r="BJ193" s="124"/>
      <c r="BK193" s="125"/>
      <c r="BL193" s="121"/>
    </row>
    <row r="194" spans="1:64" x14ac:dyDescent="0.2">
      <c r="A194" s="57" t="s">
        <v>211</v>
      </c>
      <c r="B194" s="58" t="s">
        <v>185</v>
      </c>
      <c r="C194" s="59" t="s">
        <v>186</v>
      </c>
      <c r="D194" s="100">
        <v>8536</v>
      </c>
      <c r="E194" s="65">
        <f t="shared" si="39"/>
        <v>11096.800000000001</v>
      </c>
      <c r="F194" s="99" t="s">
        <v>695</v>
      </c>
      <c r="G194" s="99"/>
      <c r="H194" s="121"/>
      <c r="I194" s="126"/>
      <c r="J194" s="126"/>
      <c r="K194" s="126"/>
      <c r="L194" s="124"/>
      <c r="M194" s="186"/>
      <c r="N194" s="121"/>
      <c r="O194" s="121"/>
      <c r="P194" s="126"/>
      <c r="Q194" s="126"/>
      <c r="R194" s="124"/>
      <c r="S194" s="1"/>
      <c r="T194" s="121"/>
      <c r="U194" s="126"/>
      <c r="V194" s="126"/>
      <c r="W194" s="126"/>
      <c r="X194" s="124"/>
      <c r="Y194" s="124"/>
      <c r="Z194" s="121"/>
      <c r="AA194" s="126"/>
      <c r="AB194" s="126"/>
      <c r="AC194" s="126"/>
      <c r="AD194" s="124"/>
      <c r="AF194" s="121"/>
      <c r="AG194" s="126"/>
      <c r="AH194" s="126"/>
      <c r="AI194" s="126"/>
      <c r="AJ194" s="124"/>
      <c r="AL194" s="121"/>
      <c r="AM194" s="126"/>
      <c r="AN194" s="126"/>
      <c r="AO194" s="126"/>
      <c r="AP194" s="124"/>
      <c r="AZ194" s="108"/>
      <c r="BA194" s="108"/>
      <c r="BB194" s="108"/>
      <c r="BC194" s="108"/>
      <c r="BD194"/>
      <c r="BE194" s="121"/>
      <c r="BF194" s="126"/>
      <c r="BG194" s="126"/>
      <c r="BH194" s="126"/>
      <c r="BI194" s="124"/>
      <c r="BJ194" s="124"/>
      <c r="BK194" s="125"/>
      <c r="BL194" s="121"/>
    </row>
    <row r="195" spans="1:64" x14ac:dyDescent="0.2">
      <c r="A195" s="52" t="s">
        <v>212</v>
      </c>
      <c r="B195" s="53" t="s">
        <v>189</v>
      </c>
      <c r="C195" s="54" t="s">
        <v>187</v>
      </c>
      <c r="D195" s="102">
        <v>550</v>
      </c>
      <c r="E195" s="66">
        <f t="shared" si="39"/>
        <v>715</v>
      </c>
      <c r="F195" s="99" t="s">
        <v>696</v>
      </c>
      <c r="G195" s="99"/>
      <c r="H195" s="121"/>
      <c r="I195" s="126"/>
      <c r="J195" s="126"/>
      <c r="K195" s="126"/>
      <c r="L195" s="124"/>
      <c r="M195" s="186"/>
      <c r="N195" s="121"/>
      <c r="O195" s="121"/>
      <c r="P195" s="126"/>
      <c r="Q195" s="126"/>
      <c r="R195" s="124"/>
      <c r="S195" s="1"/>
      <c r="T195" s="121"/>
      <c r="U195" s="126"/>
      <c r="V195" s="126"/>
      <c r="W195" s="126"/>
      <c r="X195" s="124"/>
      <c r="Y195" s="124"/>
      <c r="Z195" s="121"/>
      <c r="AA195" s="126"/>
      <c r="AB195" s="126"/>
      <c r="AC195" s="126"/>
      <c r="AD195" s="124"/>
      <c r="AF195" s="121"/>
      <c r="AG195" s="126"/>
      <c r="AH195" s="126"/>
      <c r="AI195" s="126"/>
      <c r="AJ195" s="124"/>
      <c r="AL195" s="121"/>
      <c r="AM195" s="126"/>
      <c r="AN195" s="126"/>
      <c r="AO195" s="126"/>
      <c r="AP195" s="124"/>
      <c r="AZ195" s="108"/>
      <c r="BA195" s="108"/>
      <c r="BB195" s="108"/>
      <c r="BC195" s="108"/>
      <c r="BD195"/>
      <c r="BE195" s="121"/>
      <c r="BF195" s="126"/>
      <c r="BG195" s="126"/>
      <c r="BH195" s="126"/>
      <c r="BI195" s="124"/>
      <c r="BJ195" s="124"/>
      <c r="BK195" s="125"/>
      <c r="BL195" s="121"/>
    </row>
    <row r="196" spans="1:64" ht="16.5" thickBot="1" x14ac:dyDescent="0.25">
      <c r="A196" s="78" t="s">
        <v>213</v>
      </c>
      <c r="B196" s="82" t="s">
        <v>191</v>
      </c>
      <c r="C196" s="76" t="s">
        <v>188</v>
      </c>
      <c r="D196" s="111">
        <v>664</v>
      </c>
      <c r="E196" s="72">
        <f t="shared" si="39"/>
        <v>863.2</v>
      </c>
      <c r="F196" s="99" t="s">
        <v>697</v>
      </c>
      <c r="G196" s="99"/>
      <c r="H196" s="121"/>
      <c r="I196" s="126"/>
      <c r="J196" s="126"/>
      <c r="K196" s="126"/>
      <c r="L196" s="124"/>
      <c r="M196" s="186"/>
      <c r="N196" s="121"/>
      <c r="O196" s="121"/>
      <c r="P196" s="126"/>
      <c r="Q196" s="126"/>
      <c r="R196" s="124"/>
      <c r="S196" s="1"/>
      <c r="T196" s="121"/>
      <c r="U196" s="126"/>
      <c r="V196" s="126"/>
      <c r="W196" s="126"/>
      <c r="X196" s="124"/>
      <c r="Y196" s="124"/>
      <c r="Z196" s="121"/>
      <c r="AA196" s="126"/>
      <c r="AB196" s="126"/>
      <c r="AC196" s="126"/>
      <c r="AD196" s="124"/>
      <c r="AF196" s="121"/>
      <c r="AG196" s="126"/>
      <c r="AH196" s="126"/>
      <c r="AI196" s="126"/>
      <c r="AJ196" s="124"/>
      <c r="AL196" s="121"/>
      <c r="AM196" s="126"/>
      <c r="AN196" s="126"/>
      <c r="AO196" s="126"/>
      <c r="AP196" s="124"/>
      <c r="AZ196" s="108"/>
      <c r="BA196" s="108"/>
      <c r="BB196" s="108"/>
      <c r="BC196" s="108"/>
      <c r="BD196"/>
      <c r="BE196" s="121"/>
      <c r="BF196" s="126"/>
      <c r="BG196" s="126"/>
      <c r="BH196" s="126"/>
      <c r="BI196" s="124"/>
      <c r="BJ196" s="124"/>
      <c r="BK196" s="125"/>
      <c r="BL196" s="121"/>
    </row>
    <row r="197" spans="1:64" ht="16.5" thickBot="1" x14ac:dyDescent="0.25">
      <c r="A197" s="123" t="s">
        <v>396</v>
      </c>
      <c r="B197" s="120"/>
      <c r="C197" s="120"/>
      <c r="D197" s="120"/>
      <c r="E197" s="122"/>
      <c r="F197" s="99"/>
      <c r="G197" s="99"/>
      <c r="H197" s="121"/>
      <c r="I197" s="126"/>
      <c r="J197" s="126"/>
      <c r="K197" s="126"/>
      <c r="L197" s="126"/>
      <c r="M197" s="186"/>
      <c r="N197" s="121"/>
      <c r="O197" s="126"/>
      <c r="P197" s="126"/>
      <c r="Q197" s="126"/>
      <c r="R197" s="126"/>
      <c r="S197" s="1"/>
      <c r="T197" s="121"/>
      <c r="U197" s="126"/>
      <c r="V197" s="126"/>
      <c r="W197" s="126"/>
      <c r="X197" s="126"/>
      <c r="Y197" s="126"/>
      <c r="Z197" s="121"/>
      <c r="AA197" s="126"/>
      <c r="AB197" s="126"/>
      <c r="AC197" s="126"/>
      <c r="AD197" s="126"/>
      <c r="AF197" s="121"/>
      <c r="AG197" s="126"/>
      <c r="AH197" s="126"/>
      <c r="AI197" s="126"/>
      <c r="AJ197" s="126"/>
      <c r="AL197" s="121"/>
      <c r="AM197" s="126"/>
      <c r="AN197" s="126"/>
      <c r="AO197" s="126"/>
      <c r="AP197" s="126"/>
      <c r="BE197" s="121"/>
      <c r="BF197" s="126"/>
      <c r="BG197" s="126"/>
      <c r="BH197" s="126"/>
      <c r="BI197" s="126"/>
      <c r="BJ197" s="126"/>
      <c r="BK197" s="107"/>
      <c r="BL197" s="121"/>
    </row>
    <row r="198" spans="1:64" ht="47.25" x14ac:dyDescent="0.2">
      <c r="A198" s="10" t="s">
        <v>541</v>
      </c>
      <c r="B198" s="11" t="s">
        <v>6</v>
      </c>
      <c r="C198" s="12" t="s">
        <v>9</v>
      </c>
      <c r="D198" s="32">
        <f>L198*K198+R198*Q198+X198*W198+AD198*AC198+AJ198*AI198+AP198*AO198</f>
        <v>13886</v>
      </c>
      <c r="E198" s="65">
        <f t="shared" ref="E198:E254" si="40">D198*$E$2</f>
        <v>18051.8</v>
      </c>
      <c r="F198" s="99" t="s">
        <v>863</v>
      </c>
      <c r="G198" s="99"/>
      <c r="H198" s="142" t="s">
        <v>172</v>
      </c>
      <c r="I198" s="117" t="s">
        <v>146</v>
      </c>
      <c r="J198" s="85" t="s">
        <v>149</v>
      </c>
      <c r="K198" s="59">
        <v>1</v>
      </c>
      <c r="L198" s="131">
        <f>$D$167</f>
        <v>2086</v>
      </c>
      <c r="M198" s="186"/>
      <c r="N198" s="142" t="str">
        <f>$A$310</f>
        <v>50БОО.ОСЗ-72К</v>
      </c>
      <c r="O198" s="84" t="str">
        <f>$B$310</f>
        <v>Комплект опор стола О-образных завершающих 720мм (2шт.)</v>
      </c>
      <c r="P198" s="85" t="str">
        <f>$C$310</f>
        <v>720*60*718</v>
      </c>
      <c r="Q198" s="59">
        <v>1</v>
      </c>
      <c r="R198" s="131">
        <f>$D$310</f>
        <v>8685</v>
      </c>
      <c r="S198" s="1"/>
      <c r="T198" s="130" t="str">
        <f>$A$157</f>
        <v>50БМ.КТ-100</v>
      </c>
      <c r="U198" s="59" t="str">
        <f>$B$157</f>
        <v>Комплект траверс стола L1000мм</v>
      </c>
      <c r="V198" s="59" t="str">
        <f>$C$157</f>
        <v>994*100*43</v>
      </c>
      <c r="W198" s="59">
        <v>1</v>
      </c>
      <c r="X198" s="131">
        <f>D$157</f>
        <v>3115</v>
      </c>
      <c r="Y198" s="124"/>
      <c r="Z198" s="121"/>
      <c r="AA198" s="124"/>
      <c r="AB198" s="124"/>
      <c r="AC198" s="124"/>
      <c r="AD198" s="124"/>
      <c r="AE198" s="121"/>
      <c r="AF198" s="121"/>
      <c r="AG198" s="124"/>
      <c r="AH198" s="124"/>
      <c r="AI198" s="124"/>
      <c r="AJ198" s="124"/>
      <c r="AK198" s="121"/>
      <c r="AL198" s="121"/>
      <c r="AM198" s="124"/>
      <c r="AN198" s="124"/>
      <c r="AO198" s="124"/>
      <c r="AP198" s="124"/>
      <c r="AZ198" s="73" t="s">
        <v>228</v>
      </c>
      <c r="BF198" s="7"/>
      <c r="BG198" s="7"/>
      <c r="BH198" s="7"/>
      <c r="BI198" s="7"/>
      <c r="BJ198" s="7"/>
      <c r="BK198" s="64"/>
    </row>
    <row r="199" spans="1:64" x14ac:dyDescent="0.2">
      <c r="A199" s="14" t="s">
        <v>542</v>
      </c>
      <c r="B199" s="2" t="s">
        <v>6</v>
      </c>
      <c r="C199" s="3" t="s">
        <v>10</v>
      </c>
      <c r="D199" s="33">
        <f t="shared" ref="D199:D262" si="41">L199*K199+R199*Q199+X199*W199+AD199*AC199+AJ199*AI199+AP199*AO199</f>
        <v>14412</v>
      </c>
      <c r="E199" s="66">
        <f t="shared" si="40"/>
        <v>18735.600000000002</v>
      </c>
      <c r="F199" s="99" t="s">
        <v>864</v>
      </c>
      <c r="G199" s="99"/>
      <c r="H199" s="132" t="s">
        <v>173</v>
      </c>
      <c r="I199" s="54" t="s">
        <v>146</v>
      </c>
      <c r="J199" s="54" t="s">
        <v>150</v>
      </c>
      <c r="K199" s="54">
        <v>1</v>
      </c>
      <c r="L199" s="133">
        <f>$D$168</f>
        <v>2302</v>
      </c>
      <c r="M199" s="186"/>
      <c r="N199" s="132" t="str">
        <f t="shared" ref="N199:N206" si="42">$A$310</f>
        <v>50БОО.ОСЗ-72К</v>
      </c>
      <c r="O199" s="54" t="str">
        <f t="shared" ref="O199:O206" si="43">$B$310</f>
        <v>Комплект опор стола О-образных завершающих 720мм (2шт.)</v>
      </c>
      <c r="P199" s="54" t="str">
        <f t="shared" ref="P199:P206" si="44">$C$310</f>
        <v>720*60*718</v>
      </c>
      <c r="Q199" s="54">
        <v>1</v>
      </c>
      <c r="R199" s="133">
        <f t="shared" ref="R199:R206" si="45">$D$310</f>
        <v>8685</v>
      </c>
      <c r="S199" s="1"/>
      <c r="T199" s="132" t="str">
        <f>$A$158</f>
        <v>50БМ.КТ-120</v>
      </c>
      <c r="U199" s="54" t="str">
        <f>$B$158</f>
        <v>Комплект траверс стола L1200мм</v>
      </c>
      <c r="V199" s="54" t="str">
        <f>$C$158</f>
        <v>1194*100*43</v>
      </c>
      <c r="W199" s="54">
        <v>1</v>
      </c>
      <c r="X199" s="133">
        <f>D$158</f>
        <v>3425</v>
      </c>
      <c r="Y199" s="124"/>
      <c r="Z199" s="121"/>
      <c r="AA199" s="124"/>
      <c r="AB199" s="124"/>
      <c r="AC199" s="124"/>
      <c r="AD199" s="124"/>
      <c r="AE199" s="121"/>
      <c r="AF199" s="121"/>
      <c r="AG199" s="124"/>
      <c r="AH199" s="124"/>
      <c r="AI199" s="124"/>
      <c r="AJ199" s="124"/>
      <c r="AK199" s="121"/>
      <c r="AL199" s="121"/>
      <c r="AM199" s="124"/>
      <c r="AN199" s="124"/>
      <c r="AO199" s="124"/>
      <c r="AP199" s="124"/>
      <c r="AZ199" s="74" t="s">
        <v>229</v>
      </c>
      <c r="BF199" s="7"/>
      <c r="BG199" s="7"/>
      <c r="BH199" s="7"/>
      <c r="BI199" s="7"/>
      <c r="BJ199" s="7"/>
      <c r="BK199" s="64"/>
    </row>
    <row r="200" spans="1:64" x14ac:dyDescent="0.2">
      <c r="A200" s="14" t="s">
        <v>543</v>
      </c>
      <c r="B200" s="2" t="s">
        <v>6</v>
      </c>
      <c r="C200" s="3" t="s">
        <v>11</v>
      </c>
      <c r="D200" s="33">
        <f t="shared" si="41"/>
        <v>14830</v>
      </c>
      <c r="E200" s="66">
        <f t="shared" si="40"/>
        <v>19279</v>
      </c>
      <c r="F200" s="99" t="s">
        <v>852</v>
      </c>
      <c r="G200" s="99"/>
      <c r="H200" s="132" t="s">
        <v>174</v>
      </c>
      <c r="I200" s="54" t="s">
        <v>146</v>
      </c>
      <c r="J200" s="54" t="s">
        <v>151</v>
      </c>
      <c r="K200" s="54">
        <v>1</v>
      </c>
      <c r="L200" s="133">
        <f>$D$169</f>
        <v>2410</v>
      </c>
      <c r="M200" s="186"/>
      <c r="N200" s="132" t="str">
        <f t="shared" si="42"/>
        <v>50БОО.ОСЗ-72К</v>
      </c>
      <c r="O200" s="54" t="str">
        <f t="shared" si="43"/>
        <v>Комплект опор стола О-образных завершающих 720мм (2шт.)</v>
      </c>
      <c r="P200" s="54" t="str">
        <f t="shared" si="44"/>
        <v>720*60*718</v>
      </c>
      <c r="Q200" s="54">
        <v>1</v>
      </c>
      <c r="R200" s="133">
        <f t="shared" si="45"/>
        <v>8685</v>
      </c>
      <c r="S200" s="1"/>
      <c r="T200" s="132" t="str">
        <f>$A$159</f>
        <v>50БМ.КТ-140</v>
      </c>
      <c r="U200" s="54" t="str">
        <f>$B$159</f>
        <v>Комплект траверс стола L1400мм</v>
      </c>
      <c r="V200" s="54" t="str">
        <f>$C$159</f>
        <v>1394*100*43</v>
      </c>
      <c r="W200" s="54">
        <v>1</v>
      </c>
      <c r="X200" s="133">
        <f>D$159</f>
        <v>3735</v>
      </c>
      <c r="Y200" s="124"/>
      <c r="Z200" s="121"/>
      <c r="AA200" s="124"/>
      <c r="AB200" s="124"/>
      <c r="AC200" s="124"/>
      <c r="AD200" s="124"/>
      <c r="AE200" s="121"/>
      <c r="AF200" s="121"/>
      <c r="AG200" s="124"/>
      <c r="AH200" s="124"/>
      <c r="AI200" s="124"/>
      <c r="AJ200" s="124"/>
      <c r="AK200" s="121"/>
      <c r="AL200" s="121"/>
      <c r="AM200" s="124"/>
      <c r="AN200" s="124"/>
      <c r="AO200" s="124"/>
      <c r="AP200" s="124"/>
      <c r="AZ200" s="74" t="s">
        <v>230</v>
      </c>
      <c r="BF200" s="7"/>
      <c r="BG200" s="7"/>
      <c r="BH200" s="7"/>
      <c r="BI200" s="7"/>
      <c r="BJ200" s="7"/>
      <c r="BK200" s="64"/>
    </row>
    <row r="201" spans="1:64" x14ac:dyDescent="0.2">
      <c r="A201" s="14" t="s">
        <v>544</v>
      </c>
      <c r="B201" s="2" t="s">
        <v>6</v>
      </c>
      <c r="C201" s="3" t="s">
        <v>12</v>
      </c>
      <c r="D201" s="33">
        <f t="shared" si="41"/>
        <v>14939</v>
      </c>
      <c r="E201" s="66">
        <f t="shared" si="40"/>
        <v>19420.7</v>
      </c>
      <c r="F201" s="99" t="s">
        <v>853</v>
      </c>
      <c r="G201" s="99"/>
      <c r="H201" s="132" t="s">
        <v>175</v>
      </c>
      <c r="I201" s="54" t="s">
        <v>146</v>
      </c>
      <c r="J201" s="54" t="s">
        <v>152</v>
      </c>
      <c r="K201" s="54">
        <v>1</v>
      </c>
      <c r="L201" s="133">
        <f>$D$170</f>
        <v>2519</v>
      </c>
      <c r="M201" s="186"/>
      <c r="N201" s="132" t="str">
        <f t="shared" si="42"/>
        <v>50БОО.ОСЗ-72К</v>
      </c>
      <c r="O201" s="54" t="str">
        <f t="shared" si="43"/>
        <v>Комплект опор стола О-образных завершающих 720мм (2шт.)</v>
      </c>
      <c r="P201" s="54" t="str">
        <f t="shared" si="44"/>
        <v>720*60*718</v>
      </c>
      <c r="Q201" s="54">
        <v>1</v>
      </c>
      <c r="R201" s="133">
        <f t="shared" si="45"/>
        <v>8685</v>
      </c>
      <c r="S201" s="1"/>
      <c r="T201" s="132" t="str">
        <f>$A$160</f>
        <v>50БМ.КТ-160</v>
      </c>
      <c r="U201" s="54" t="str">
        <f>$B$160</f>
        <v>Комплект траверс стола L1600мм</v>
      </c>
      <c r="V201" s="54" t="str">
        <f>$C$160</f>
        <v>1594*100*43</v>
      </c>
      <c r="W201" s="54">
        <v>1</v>
      </c>
      <c r="X201" s="133">
        <f>D$160</f>
        <v>3735</v>
      </c>
      <c r="Y201" s="124"/>
      <c r="Z201" s="121"/>
      <c r="AA201" s="124"/>
      <c r="AB201" s="124"/>
      <c r="AC201" s="124"/>
      <c r="AD201" s="124"/>
      <c r="AE201" s="121"/>
      <c r="AF201" s="121"/>
      <c r="AG201" s="124"/>
      <c r="AH201" s="124"/>
      <c r="AI201" s="124"/>
      <c r="AJ201" s="124"/>
      <c r="AK201" s="121"/>
      <c r="AL201" s="121"/>
      <c r="AM201" s="124"/>
      <c r="AN201" s="124"/>
      <c r="AO201" s="124"/>
      <c r="AP201" s="124"/>
      <c r="AZ201" s="74" t="s">
        <v>231</v>
      </c>
      <c r="BF201" s="7"/>
      <c r="BG201" s="7"/>
      <c r="BH201" s="7"/>
      <c r="BI201" s="7"/>
      <c r="BJ201" s="7"/>
      <c r="BK201" s="64"/>
    </row>
    <row r="202" spans="1:64" ht="16.5" thickBot="1" x14ac:dyDescent="0.25">
      <c r="A202" s="15" t="s">
        <v>545</v>
      </c>
      <c r="B202" s="16" t="s">
        <v>6</v>
      </c>
      <c r="C202" s="17" t="s">
        <v>13</v>
      </c>
      <c r="D202" s="34">
        <f t="shared" si="41"/>
        <v>15470</v>
      </c>
      <c r="E202" s="67">
        <f t="shared" si="40"/>
        <v>20111</v>
      </c>
      <c r="F202" s="99" t="s">
        <v>865</v>
      </c>
      <c r="G202" s="99"/>
      <c r="H202" s="135" t="s">
        <v>176</v>
      </c>
      <c r="I202" s="56" t="s">
        <v>146</v>
      </c>
      <c r="J202" s="56" t="s">
        <v>153</v>
      </c>
      <c r="K202" s="56">
        <v>1</v>
      </c>
      <c r="L202" s="141">
        <f>$D$171</f>
        <v>2741</v>
      </c>
      <c r="M202" s="186"/>
      <c r="N202" s="137" t="str">
        <f t="shared" si="42"/>
        <v>50БОО.ОСЗ-72К</v>
      </c>
      <c r="O202" s="76" t="str">
        <f t="shared" si="43"/>
        <v>Комплект опор стола О-образных завершающих 720мм (2шт.)</v>
      </c>
      <c r="P202" s="76" t="str">
        <f t="shared" si="44"/>
        <v>720*60*718</v>
      </c>
      <c r="Q202" s="76">
        <v>1</v>
      </c>
      <c r="R202" s="138">
        <f t="shared" si="45"/>
        <v>8685</v>
      </c>
      <c r="S202" s="1"/>
      <c r="T202" s="137" t="str">
        <f>$A$161</f>
        <v>50БМ.КТ-180</v>
      </c>
      <c r="U202" s="76" t="str">
        <f>$B$161</f>
        <v>Комплект траверс стола L1800мм</v>
      </c>
      <c r="V202" s="76" t="str">
        <f>$C$161</f>
        <v>1794*100*43</v>
      </c>
      <c r="W202" s="76">
        <v>1</v>
      </c>
      <c r="X202" s="138">
        <f>D$161</f>
        <v>4044</v>
      </c>
      <c r="Y202" s="124"/>
      <c r="Z202" s="121"/>
      <c r="AA202" s="124"/>
      <c r="AB202" s="124"/>
      <c r="AC202" s="124"/>
      <c r="AD202" s="124"/>
      <c r="AE202" s="121"/>
      <c r="AF202" s="121"/>
      <c r="AG202" s="124"/>
      <c r="AH202" s="124"/>
      <c r="AI202" s="124"/>
      <c r="AJ202" s="124"/>
      <c r="AK202" s="121"/>
      <c r="AL202" s="121"/>
      <c r="AM202" s="124"/>
      <c r="AN202" s="124"/>
      <c r="AO202" s="124"/>
      <c r="AP202" s="124"/>
      <c r="AZ202" s="75" t="s">
        <v>232</v>
      </c>
      <c r="BF202" s="7"/>
      <c r="BG202" s="7"/>
      <c r="BH202" s="7"/>
      <c r="BI202" s="7"/>
      <c r="BJ202" s="7"/>
      <c r="BK202" s="64"/>
    </row>
    <row r="203" spans="1:64" ht="16.5" thickBot="1" x14ac:dyDescent="0.25">
      <c r="A203" s="10" t="s">
        <v>866</v>
      </c>
      <c r="B203" s="11" t="s">
        <v>7</v>
      </c>
      <c r="C203" s="12" t="s">
        <v>15</v>
      </c>
      <c r="D203" s="32">
        <f t="shared" si="41"/>
        <v>15692</v>
      </c>
      <c r="E203" s="65">
        <f t="shared" si="40"/>
        <v>20399.600000000002</v>
      </c>
      <c r="F203" s="1" t="s">
        <v>867</v>
      </c>
      <c r="G203" s="99"/>
      <c r="H203" s="130" t="s">
        <v>177</v>
      </c>
      <c r="I203" s="59" t="s">
        <v>145</v>
      </c>
      <c r="J203" s="59" t="s">
        <v>148</v>
      </c>
      <c r="K203" s="59">
        <v>1</v>
      </c>
      <c r="L203" s="131">
        <f>$D$172</f>
        <v>3272</v>
      </c>
      <c r="M203" s="186"/>
      <c r="N203" s="130" t="str">
        <f t="shared" si="42"/>
        <v>50БОО.ОСЗ-72К</v>
      </c>
      <c r="O203" s="59" t="str">
        <f t="shared" si="43"/>
        <v>Комплект опор стола О-образных завершающих 720мм (2шт.)</v>
      </c>
      <c r="P203" s="59" t="str">
        <f t="shared" si="44"/>
        <v>720*60*718</v>
      </c>
      <c r="Q203" s="59">
        <v>1</v>
      </c>
      <c r="R203" s="131">
        <f t="shared" si="45"/>
        <v>8685</v>
      </c>
      <c r="S203" s="1"/>
      <c r="T203" s="130" t="str">
        <f>$A$160</f>
        <v>50БМ.КТ-160</v>
      </c>
      <c r="U203" s="59" t="str">
        <f>$B$160</f>
        <v>Комплект траверс стола L1600мм</v>
      </c>
      <c r="V203" s="59" t="str">
        <f>$C$160</f>
        <v>1594*100*43</v>
      </c>
      <c r="W203" s="59">
        <v>1</v>
      </c>
      <c r="X203" s="131">
        <f>D$160</f>
        <v>3735</v>
      </c>
      <c r="Y203" s="124"/>
      <c r="Z203" s="121"/>
      <c r="AA203" s="124"/>
      <c r="AB203" s="124"/>
      <c r="AC203" s="124"/>
      <c r="AD203" s="124"/>
      <c r="AE203" s="121"/>
      <c r="AF203" s="121"/>
      <c r="AG203" s="124"/>
      <c r="AH203" s="124"/>
      <c r="AI203" s="124"/>
      <c r="AJ203" s="124"/>
      <c r="AK203" s="121"/>
      <c r="AL203" s="121"/>
      <c r="AM203" s="124"/>
      <c r="AN203" s="124"/>
      <c r="AO203" s="124"/>
      <c r="AP203" s="124"/>
      <c r="AZ203" s="73" t="s">
        <v>233</v>
      </c>
      <c r="BA203" s="118"/>
      <c r="BF203" s="7"/>
      <c r="BG203" s="7"/>
      <c r="BH203" s="7"/>
      <c r="BI203" s="7"/>
      <c r="BJ203" s="7"/>
      <c r="BK203" s="64"/>
    </row>
    <row r="204" spans="1:64" x14ac:dyDescent="0.2">
      <c r="A204" s="10" t="s">
        <v>868</v>
      </c>
      <c r="B204" s="2" t="s">
        <v>8</v>
      </c>
      <c r="C204" s="3" t="s">
        <v>15</v>
      </c>
      <c r="D204" s="33">
        <f t="shared" si="41"/>
        <v>15692</v>
      </c>
      <c r="E204" s="66">
        <f t="shared" si="40"/>
        <v>20399.600000000002</v>
      </c>
      <c r="F204" s="1" t="s">
        <v>869</v>
      </c>
      <c r="G204" s="99"/>
      <c r="H204" s="132" t="s">
        <v>178</v>
      </c>
      <c r="I204" s="54" t="s">
        <v>147</v>
      </c>
      <c r="J204" s="54" t="s">
        <v>148</v>
      </c>
      <c r="K204" s="54">
        <v>1</v>
      </c>
      <c r="L204" s="133">
        <f>$D$173</f>
        <v>3272</v>
      </c>
      <c r="M204" s="186"/>
      <c r="N204" s="132" t="str">
        <f t="shared" si="42"/>
        <v>50БОО.ОСЗ-72К</v>
      </c>
      <c r="O204" s="54" t="str">
        <f t="shared" si="43"/>
        <v>Комплект опор стола О-образных завершающих 720мм (2шт.)</v>
      </c>
      <c r="P204" s="54" t="str">
        <f t="shared" si="44"/>
        <v>720*60*718</v>
      </c>
      <c r="Q204" s="54">
        <v>1</v>
      </c>
      <c r="R204" s="133">
        <f t="shared" si="45"/>
        <v>8685</v>
      </c>
      <c r="S204" s="1"/>
      <c r="T204" s="132" t="str">
        <f>$A$160</f>
        <v>50БМ.КТ-160</v>
      </c>
      <c r="U204" s="54" t="str">
        <f>$B$160</f>
        <v>Комплект траверс стола L1600мм</v>
      </c>
      <c r="V204" s="54" t="str">
        <f>$C$160</f>
        <v>1594*100*43</v>
      </c>
      <c r="W204" s="54">
        <v>1</v>
      </c>
      <c r="X204" s="133">
        <f>D$160</f>
        <v>3735</v>
      </c>
      <c r="Y204" s="124"/>
      <c r="Z204" s="121"/>
      <c r="AA204" s="124"/>
      <c r="AB204" s="124"/>
      <c r="AC204" s="124"/>
      <c r="AD204" s="124"/>
      <c r="AE204" s="121"/>
      <c r="AF204" s="121"/>
      <c r="AG204" s="124"/>
      <c r="AH204" s="124"/>
      <c r="AI204" s="124"/>
      <c r="AJ204" s="124"/>
      <c r="AK204" s="121"/>
      <c r="AL204" s="121"/>
      <c r="AM204" s="124"/>
      <c r="AN204" s="124"/>
      <c r="AO204" s="124"/>
      <c r="AP204" s="124"/>
      <c r="AZ204" s="74" t="s">
        <v>234</v>
      </c>
      <c r="BA204" s="118"/>
      <c r="BF204" s="7"/>
      <c r="BG204" s="7"/>
      <c r="BH204" s="7"/>
      <c r="BI204" s="7"/>
      <c r="BJ204" s="7"/>
      <c r="BK204" s="64"/>
    </row>
    <row r="205" spans="1:64" x14ac:dyDescent="0.2">
      <c r="A205" s="14" t="s">
        <v>870</v>
      </c>
      <c r="B205" s="2" t="s">
        <v>7</v>
      </c>
      <c r="C205" s="3" t="s">
        <v>14</v>
      </c>
      <c r="D205" s="33">
        <f t="shared" si="41"/>
        <v>15292</v>
      </c>
      <c r="E205" s="66">
        <f t="shared" si="40"/>
        <v>19879.600000000002</v>
      </c>
      <c r="F205" s="1" t="s">
        <v>871</v>
      </c>
      <c r="G205" s="99"/>
      <c r="H205" s="132" t="s">
        <v>179</v>
      </c>
      <c r="I205" s="54" t="s">
        <v>145</v>
      </c>
      <c r="J205" s="54" t="s">
        <v>154</v>
      </c>
      <c r="K205" s="54">
        <v>1</v>
      </c>
      <c r="L205" s="133">
        <f>$D$174</f>
        <v>2872</v>
      </c>
      <c r="M205" s="186"/>
      <c r="N205" s="132" t="str">
        <f t="shared" si="42"/>
        <v>50БОО.ОСЗ-72К</v>
      </c>
      <c r="O205" s="54" t="str">
        <f t="shared" si="43"/>
        <v>Комплект опор стола О-образных завершающих 720мм (2шт.)</v>
      </c>
      <c r="P205" s="54" t="str">
        <f t="shared" si="44"/>
        <v>720*60*718</v>
      </c>
      <c r="Q205" s="54">
        <v>1</v>
      </c>
      <c r="R205" s="133">
        <f t="shared" si="45"/>
        <v>8685</v>
      </c>
      <c r="S205" s="1"/>
      <c r="T205" s="132" t="str">
        <f>$A$159</f>
        <v>50БМ.КТ-140</v>
      </c>
      <c r="U205" s="54" t="str">
        <f>$B$159</f>
        <v>Комплект траверс стола L1400мм</v>
      </c>
      <c r="V205" s="54" t="str">
        <f>$C$159</f>
        <v>1394*100*43</v>
      </c>
      <c r="W205" s="54">
        <v>1</v>
      </c>
      <c r="X205" s="133">
        <f>D$160</f>
        <v>3735</v>
      </c>
      <c r="Y205" s="124"/>
      <c r="Z205" s="121"/>
      <c r="AA205" s="124"/>
      <c r="AB205" s="124"/>
      <c r="AC205" s="124"/>
      <c r="AD205" s="124"/>
      <c r="AE205" s="121"/>
      <c r="AF205" s="121"/>
      <c r="AG205" s="124"/>
      <c r="AH205" s="124"/>
      <c r="AI205" s="124"/>
      <c r="AJ205" s="124"/>
      <c r="AK205" s="121"/>
      <c r="AL205" s="121"/>
      <c r="AM205" s="124"/>
      <c r="AN205" s="124"/>
      <c r="AO205" s="124"/>
      <c r="AP205" s="124"/>
      <c r="AZ205" s="74" t="s">
        <v>235</v>
      </c>
      <c r="BF205" s="7"/>
      <c r="BG205" s="7"/>
      <c r="BH205" s="7"/>
      <c r="BI205" s="7"/>
      <c r="BJ205" s="7"/>
      <c r="BK205" s="64"/>
    </row>
    <row r="206" spans="1:64" ht="16.5" thickBot="1" x14ac:dyDescent="0.25">
      <c r="A206" s="14" t="s">
        <v>872</v>
      </c>
      <c r="B206" s="16" t="s">
        <v>8</v>
      </c>
      <c r="C206" s="17" t="s">
        <v>14</v>
      </c>
      <c r="D206" s="34">
        <f t="shared" si="41"/>
        <v>15292</v>
      </c>
      <c r="E206" s="67">
        <f t="shared" si="40"/>
        <v>19879.600000000002</v>
      </c>
      <c r="F206" s="1" t="s">
        <v>873</v>
      </c>
      <c r="G206" s="99"/>
      <c r="H206" s="135" t="s">
        <v>180</v>
      </c>
      <c r="I206" s="56" t="s">
        <v>147</v>
      </c>
      <c r="J206" s="56" t="s">
        <v>154</v>
      </c>
      <c r="K206" s="56">
        <v>1</v>
      </c>
      <c r="L206" s="141">
        <f>$D$175</f>
        <v>2872</v>
      </c>
      <c r="M206" s="186"/>
      <c r="N206" s="135" t="str">
        <f t="shared" si="42"/>
        <v>50БОО.ОСЗ-72К</v>
      </c>
      <c r="O206" s="56" t="str">
        <f t="shared" si="43"/>
        <v>Комплект опор стола О-образных завершающих 720мм (2шт.)</v>
      </c>
      <c r="P206" s="56" t="str">
        <f t="shared" si="44"/>
        <v>720*60*718</v>
      </c>
      <c r="Q206" s="56">
        <v>1</v>
      </c>
      <c r="R206" s="141">
        <f t="shared" si="45"/>
        <v>8685</v>
      </c>
      <c r="S206" s="1"/>
      <c r="T206" s="135" t="str">
        <f>$A$159</f>
        <v>50БМ.КТ-140</v>
      </c>
      <c r="U206" s="56" t="str">
        <f>$B$159</f>
        <v>Комплект траверс стола L1400мм</v>
      </c>
      <c r="V206" s="56" t="str">
        <f>$C$159</f>
        <v>1394*100*43</v>
      </c>
      <c r="W206" s="56">
        <v>1</v>
      </c>
      <c r="X206" s="141">
        <f>D$160</f>
        <v>3735</v>
      </c>
      <c r="Y206" s="124"/>
      <c r="Z206" s="121"/>
      <c r="AA206" s="124"/>
      <c r="AB206" s="124"/>
      <c r="AC206" s="124"/>
      <c r="AD206" s="124"/>
      <c r="AE206" s="121"/>
      <c r="AF206" s="121"/>
      <c r="AG206" s="124"/>
      <c r="AH206" s="124"/>
      <c r="AI206" s="124"/>
      <c r="AJ206" s="124"/>
      <c r="AK206" s="121"/>
      <c r="AL206" s="121"/>
      <c r="AM206" s="124"/>
      <c r="AN206" s="124"/>
      <c r="AO206" s="124"/>
      <c r="AP206" s="124"/>
      <c r="AZ206" s="75" t="s">
        <v>236</v>
      </c>
      <c r="BF206" s="7"/>
      <c r="BG206" s="7"/>
      <c r="BH206" s="7"/>
      <c r="BI206" s="7"/>
      <c r="BJ206" s="7"/>
      <c r="BK206" s="64"/>
    </row>
    <row r="207" spans="1:64" ht="16.5" thickBot="1" x14ac:dyDescent="0.25">
      <c r="A207" s="19" t="s">
        <v>874</v>
      </c>
      <c r="B207" s="11" t="s">
        <v>7</v>
      </c>
      <c r="C207" s="20" t="s">
        <v>17</v>
      </c>
      <c r="D207" s="32">
        <f t="shared" si="41"/>
        <v>19947</v>
      </c>
      <c r="E207" s="65">
        <f t="shared" si="40"/>
        <v>25931.100000000002</v>
      </c>
      <c r="F207" s="1" t="s">
        <v>875</v>
      </c>
      <c r="G207" s="99"/>
      <c r="H207" s="139" t="s">
        <v>181</v>
      </c>
      <c r="I207" s="96" t="s">
        <v>145</v>
      </c>
      <c r="J207" s="96" t="s">
        <v>155</v>
      </c>
      <c r="K207" s="96">
        <v>1</v>
      </c>
      <c r="L207" s="140">
        <f>$D$176</f>
        <v>3239</v>
      </c>
      <c r="M207" s="186"/>
      <c r="N207" s="139" t="str">
        <f>$A$309</f>
        <v>50БОО.ОСЗ-60К</v>
      </c>
      <c r="O207" s="96" t="str">
        <f>$B$309</f>
        <v>Комплект опор стола О-образных завершающих 600мм (2шт.)</v>
      </c>
      <c r="P207" s="96" t="str">
        <f>$C$309</f>
        <v>600*60*718</v>
      </c>
      <c r="Q207" s="96">
        <v>1</v>
      </c>
      <c r="R207" s="140">
        <f>$D$309</f>
        <v>7241</v>
      </c>
      <c r="S207" s="1"/>
      <c r="T207" s="170" t="str">
        <f>$A$320</f>
        <v>50БОО.ОПР-60</v>
      </c>
      <c r="U207" s="96" t="str">
        <f>$B$320</f>
        <v>Опора приставного элемента О-образная завершающая 600мм</v>
      </c>
      <c r="V207" s="96" t="str">
        <f>$C$320</f>
        <v>600*60*718</v>
      </c>
      <c r="W207" s="96">
        <v>1</v>
      </c>
      <c r="X207" s="140">
        <f>D320</f>
        <v>3858</v>
      </c>
      <c r="Y207" s="124"/>
      <c r="Z207" s="130" t="str">
        <f>$A$159</f>
        <v>50БМ.КТ-140</v>
      </c>
      <c r="AA207" s="59" t="str">
        <f>$B$159</f>
        <v>Комплект траверс стола L1400мм</v>
      </c>
      <c r="AB207" s="59" t="str">
        <f>$C$159</f>
        <v>1394*100*43</v>
      </c>
      <c r="AC207" s="59">
        <v>1</v>
      </c>
      <c r="AD207" s="131">
        <f>D$159</f>
        <v>3735</v>
      </c>
      <c r="AF207" s="130" t="str">
        <f>$A$162</f>
        <v>50БМ.КТП-60</v>
      </c>
      <c r="AG207" s="59" t="str">
        <f>$B$162</f>
        <v>Комплект траверс приставного элемента L600мм</v>
      </c>
      <c r="AH207" s="59" t="str">
        <f>$C$162</f>
        <v>747*100*43</v>
      </c>
      <c r="AI207" s="59">
        <v>1</v>
      </c>
      <c r="AJ207" s="131">
        <f>D$162</f>
        <v>1874</v>
      </c>
      <c r="AL207" s="121"/>
      <c r="AM207" s="124"/>
      <c r="AN207" s="124"/>
      <c r="AO207" s="124"/>
      <c r="AP207" s="124"/>
      <c r="AZ207" s="48" t="s">
        <v>237</v>
      </c>
      <c r="BF207" s="7"/>
      <c r="BG207" s="7"/>
      <c r="BH207" s="7"/>
      <c r="BI207" s="7"/>
      <c r="BJ207" s="7"/>
      <c r="BK207" s="64"/>
    </row>
    <row r="208" spans="1:64" x14ac:dyDescent="0.2">
      <c r="A208" s="19" t="s">
        <v>876</v>
      </c>
      <c r="B208" s="2" t="s">
        <v>8</v>
      </c>
      <c r="C208" s="6" t="s">
        <v>17</v>
      </c>
      <c r="D208" s="33">
        <f t="shared" si="41"/>
        <v>19947</v>
      </c>
      <c r="E208" s="66">
        <f t="shared" si="40"/>
        <v>25931.100000000002</v>
      </c>
      <c r="F208" s="1" t="s">
        <v>877</v>
      </c>
      <c r="G208" s="99"/>
      <c r="H208" s="132" t="s">
        <v>182</v>
      </c>
      <c r="I208" s="54" t="s">
        <v>147</v>
      </c>
      <c r="J208" s="54" t="s">
        <v>155</v>
      </c>
      <c r="K208" s="54">
        <v>1</v>
      </c>
      <c r="L208" s="133">
        <f>$D$177</f>
        <v>3239</v>
      </c>
      <c r="M208" s="186"/>
      <c r="N208" s="132" t="str">
        <f>$A$309</f>
        <v>50БОО.ОСЗ-60К</v>
      </c>
      <c r="O208" s="54" t="str">
        <f>$B$309</f>
        <v>Комплект опор стола О-образных завершающих 600мм (2шт.)</v>
      </c>
      <c r="P208" s="54" t="str">
        <f>$C$309</f>
        <v>600*60*718</v>
      </c>
      <c r="Q208" s="54">
        <v>1</v>
      </c>
      <c r="R208" s="133">
        <f>$D$309</f>
        <v>7241</v>
      </c>
      <c r="S208" s="1"/>
      <c r="T208" s="132" t="str">
        <f>$A$320</f>
        <v>50БОО.ОПР-60</v>
      </c>
      <c r="U208" s="54" t="str">
        <f>$B$320</f>
        <v>Опора приставного элемента О-образная завершающая 600мм</v>
      </c>
      <c r="V208" s="54" t="str">
        <f>$C$320</f>
        <v>600*60*718</v>
      </c>
      <c r="W208" s="54">
        <v>1</v>
      </c>
      <c r="X208" s="133">
        <f>D320</f>
        <v>3858</v>
      </c>
      <c r="Y208" s="124"/>
      <c r="Z208" s="132" t="str">
        <f>$A$159</f>
        <v>50БМ.КТ-140</v>
      </c>
      <c r="AA208" s="54" t="str">
        <f>$B$159</f>
        <v>Комплект траверс стола L1400мм</v>
      </c>
      <c r="AB208" s="54" t="str">
        <f>$C$159</f>
        <v>1394*100*43</v>
      </c>
      <c r="AC208" s="54">
        <v>1</v>
      </c>
      <c r="AD208" s="133">
        <f>D$159</f>
        <v>3735</v>
      </c>
      <c r="AF208" s="132" t="str">
        <f>$A$162</f>
        <v>50БМ.КТП-60</v>
      </c>
      <c r="AG208" s="54" t="str">
        <f>$B$162</f>
        <v>Комплект траверс приставного элемента L600мм</v>
      </c>
      <c r="AH208" s="54" t="str">
        <f>$C$162</f>
        <v>747*100*43</v>
      </c>
      <c r="AI208" s="54">
        <v>1</v>
      </c>
      <c r="AJ208" s="133">
        <f>D$162</f>
        <v>1874</v>
      </c>
      <c r="AL208" s="121"/>
      <c r="AM208" s="124"/>
      <c r="AN208" s="124"/>
      <c r="AO208" s="124"/>
      <c r="AP208" s="124"/>
      <c r="AZ208" s="49" t="s">
        <v>238</v>
      </c>
      <c r="BF208" s="7"/>
      <c r="BG208" s="7"/>
      <c r="BH208" s="7"/>
      <c r="BI208" s="7"/>
      <c r="BJ208" s="7"/>
      <c r="BK208" s="64"/>
    </row>
    <row r="209" spans="1:63" x14ac:dyDescent="0.2">
      <c r="A209" s="22" t="s">
        <v>860</v>
      </c>
      <c r="B209" s="2" t="s">
        <v>7</v>
      </c>
      <c r="C209" s="6" t="s">
        <v>16</v>
      </c>
      <c r="D209" s="33">
        <f t="shared" si="41"/>
        <v>20641</v>
      </c>
      <c r="E209" s="66">
        <f t="shared" si="40"/>
        <v>26833.3</v>
      </c>
      <c r="F209" s="1" t="s">
        <v>861</v>
      </c>
      <c r="G209" s="99"/>
      <c r="H209" s="132" t="s">
        <v>183</v>
      </c>
      <c r="I209" s="54" t="s">
        <v>145</v>
      </c>
      <c r="J209" s="54" t="s">
        <v>156</v>
      </c>
      <c r="K209" s="54">
        <v>1</v>
      </c>
      <c r="L209" s="133">
        <f>$D$178</f>
        <v>3933</v>
      </c>
      <c r="M209" s="186"/>
      <c r="N209" s="132" t="str">
        <f>$A$309</f>
        <v>50БОО.ОСЗ-60К</v>
      </c>
      <c r="O209" s="54" t="str">
        <f>$B$309</f>
        <v>Комплект опор стола О-образных завершающих 600мм (2шт.)</v>
      </c>
      <c r="P209" s="54" t="str">
        <f>$C$309</f>
        <v>600*60*718</v>
      </c>
      <c r="Q209" s="54">
        <v>1</v>
      </c>
      <c r="R209" s="133">
        <f>$D$309</f>
        <v>7241</v>
      </c>
      <c r="S209" s="1"/>
      <c r="T209" s="132" t="str">
        <f>$A$320</f>
        <v>50БОО.ОПР-60</v>
      </c>
      <c r="U209" s="54" t="str">
        <f>$B$320</f>
        <v>Опора приставного элемента О-образная завершающая 600мм</v>
      </c>
      <c r="V209" s="54" t="str">
        <f>$C$320</f>
        <v>600*60*718</v>
      </c>
      <c r="W209" s="54">
        <v>1</v>
      </c>
      <c r="X209" s="133">
        <f>D320</f>
        <v>3858</v>
      </c>
      <c r="Y209" s="124"/>
      <c r="Z209" s="132" t="str">
        <f>$A$160</f>
        <v>50БМ.КТ-160</v>
      </c>
      <c r="AA209" s="54" t="str">
        <f>$B$160</f>
        <v>Комплект траверс стола L1600мм</v>
      </c>
      <c r="AB209" s="54" t="str">
        <f>$C$160</f>
        <v>1594*100*43</v>
      </c>
      <c r="AC209" s="54">
        <v>1</v>
      </c>
      <c r="AD209" s="133">
        <f>D$160</f>
        <v>3735</v>
      </c>
      <c r="AF209" s="132" t="str">
        <f>$A$162</f>
        <v>50БМ.КТП-60</v>
      </c>
      <c r="AG209" s="54" t="str">
        <f>$B$162</f>
        <v>Комплект траверс приставного элемента L600мм</v>
      </c>
      <c r="AH209" s="54" t="str">
        <f>$C$162</f>
        <v>747*100*43</v>
      </c>
      <c r="AI209" s="54">
        <v>1</v>
      </c>
      <c r="AJ209" s="133">
        <f>D$162</f>
        <v>1874</v>
      </c>
      <c r="AL209" s="121"/>
      <c r="AM209" s="124"/>
      <c r="AN209" s="124"/>
      <c r="AO209" s="124"/>
      <c r="AP209" s="124"/>
      <c r="AZ209" s="52" t="s">
        <v>239</v>
      </c>
      <c r="BF209" s="7"/>
      <c r="BG209" s="7"/>
      <c r="BH209" s="7"/>
      <c r="BI209" s="7"/>
      <c r="BJ209" s="7"/>
      <c r="BK209" s="64"/>
    </row>
    <row r="210" spans="1:63" ht="16.5" thickBot="1" x14ac:dyDescent="0.25">
      <c r="A210" s="22" t="s">
        <v>858</v>
      </c>
      <c r="B210" s="16" t="s">
        <v>8</v>
      </c>
      <c r="C210" s="24" t="s">
        <v>16</v>
      </c>
      <c r="D210" s="34">
        <f t="shared" si="41"/>
        <v>20641</v>
      </c>
      <c r="E210" s="67">
        <f t="shared" si="40"/>
        <v>26833.3</v>
      </c>
      <c r="F210" s="1" t="s">
        <v>859</v>
      </c>
      <c r="G210" s="99"/>
      <c r="H210" s="137" t="s">
        <v>184</v>
      </c>
      <c r="I210" s="76" t="s">
        <v>147</v>
      </c>
      <c r="J210" s="76" t="s">
        <v>156</v>
      </c>
      <c r="K210" s="76">
        <v>1</v>
      </c>
      <c r="L210" s="138">
        <f>$D$179</f>
        <v>3933</v>
      </c>
      <c r="M210" s="186"/>
      <c r="N210" s="137" t="str">
        <f>$A$309</f>
        <v>50БОО.ОСЗ-60К</v>
      </c>
      <c r="O210" s="76" t="str">
        <f>$B$309</f>
        <v>Комплект опор стола О-образных завершающих 600мм (2шт.)</v>
      </c>
      <c r="P210" s="76" t="str">
        <f>$C$309</f>
        <v>600*60*718</v>
      </c>
      <c r="Q210" s="76">
        <v>1</v>
      </c>
      <c r="R210" s="138">
        <f>$D$309</f>
        <v>7241</v>
      </c>
      <c r="S210" s="1"/>
      <c r="T210" s="137" t="str">
        <f>$A$320</f>
        <v>50БОО.ОПР-60</v>
      </c>
      <c r="U210" s="76" t="str">
        <f>$B$320</f>
        <v>Опора приставного элемента О-образная завершающая 600мм</v>
      </c>
      <c r="V210" s="76" t="str">
        <f>$C$320</f>
        <v>600*60*718</v>
      </c>
      <c r="W210" s="76">
        <v>1</v>
      </c>
      <c r="X210" s="138">
        <f>D320</f>
        <v>3858</v>
      </c>
      <c r="Y210" s="124"/>
      <c r="Z210" s="135" t="str">
        <f>$A$160</f>
        <v>50БМ.КТ-160</v>
      </c>
      <c r="AA210" s="56" t="str">
        <f>$B$160</f>
        <v>Комплект траверс стола L1600мм</v>
      </c>
      <c r="AB210" s="56" t="str">
        <f>$C$160</f>
        <v>1594*100*43</v>
      </c>
      <c r="AC210" s="56">
        <v>1</v>
      </c>
      <c r="AD210" s="141">
        <f>D$160</f>
        <v>3735</v>
      </c>
      <c r="AF210" s="135" t="str">
        <f>$A$162</f>
        <v>50БМ.КТП-60</v>
      </c>
      <c r="AG210" s="56" t="str">
        <f>$B$162</f>
        <v>Комплект траверс приставного элемента L600мм</v>
      </c>
      <c r="AH210" s="56" t="str">
        <f>$C$162</f>
        <v>747*100*43</v>
      </c>
      <c r="AI210" s="56">
        <v>1</v>
      </c>
      <c r="AJ210" s="141">
        <f>D$162</f>
        <v>1874</v>
      </c>
      <c r="AL210" s="121"/>
      <c r="AM210" s="124"/>
      <c r="AN210" s="124"/>
      <c r="AO210" s="124"/>
      <c r="AP210" s="124"/>
      <c r="AZ210" s="77" t="s">
        <v>240</v>
      </c>
      <c r="BF210" s="7"/>
      <c r="BG210" s="7"/>
      <c r="BH210" s="7"/>
      <c r="BI210" s="7"/>
      <c r="BJ210" s="7"/>
      <c r="BK210" s="64"/>
    </row>
    <row r="211" spans="1:63" x14ac:dyDescent="0.2">
      <c r="A211" s="19" t="s">
        <v>546</v>
      </c>
      <c r="B211" s="11" t="s">
        <v>19</v>
      </c>
      <c r="C211" s="20" t="s">
        <v>20</v>
      </c>
      <c r="D211" s="32">
        <f t="shared" si="41"/>
        <v>23989</v>
      </c>
      <c r="E211" s="65">
        <f t="shared" si="40"/>
        <v>31185.7</v>
      </c>
      <c r="F211" s="1" t="s">
        <v>878</v>
      </c>
      <c r="G211" s="99"/>
      <c r="H211" s="130" t="s">
        <v>172</v>
      </c>
      <c r="I211" s="59" t="s">
        <v>146</v>
      </c>
      <c r="J211" s="59" t="s">
        <v>149</v>
      </c>
      <c r="K211" s="59">
        <v>2</v>
      </c>
      <c r="L211" s="131">
        <f>$D$167</f>
        <v>2086</v>
      </c>
      <c r="M211" s="186"/>
      <c r="N211" s="130" t="str">
        <f>$A$313</f>
        <v>50БОО.ОСЗ-147К</v>
      </c>
      <c r="O211" s="59" t="str">
        <f>$B$313</f>
        <v>Комплект опор стола О-образных завершающих 1475мм (2шт.)</v>
      </c>
      <c r="P211" s="59" t="str">
        <f>$C$313</f>
        <v>1475*60*718</v>
      </c>
      <c r="Q211" s="59">
        <v>1</v>
      </c>
      <c r="R211" s="131">
        <f>$D$313</f>
        <v>13587</v>
      </c>
      <c r="S211" s="1"/>
      <c r="T211" s="130" t="str">
        <f>$A$157</f>
        <v>50БМ.КТ-100</v>
      </c>
      <c r="U211" s="59" t="str">
        <f>$B$157</f>
        <v>Комплект траверс стола L1000мм</v>
      </c>
      <c r="V211" s="59" t="str">
        <f>$C$157</f>
        <v>994*100*43</v>
      </c>
      <c r="W211" s="59">
        <v>2</v>
      </c>
      <c r="X211" s="131">
        <f>D$157</f>
        <v>3115</v>
      </c>
      <c r="Y211" s="124"/>
      <c r="Z211" s="121"/>
      <c r="AA211" s="124"/>
      <c r="AB211" s="124"/>
      <c r="AC211" s="124"/>
      <c r="AD211" s="124"/>
      <c r="AE211" s="121"/>
      <c r="AF211" s="121"/>
      <c r="AG211" s="124"/>
      <c r="AH211" s="124"/>
      <c r="AI211" s="124"/>
      <c r="AJ211" s="124"/>
      <c r="AK211" s="121"/>
      <c r="AL211" s="121"/>
      <c r="AM211" s="124"/>
      <c r="AN211" s="124"/>
      <c r="AO211" s="124"/>
      <c r="AP211" s="124"/>
      <c r="AZ211" s="48" t="s">
        <v>241</v>
      </c>
      <c r="BF211" s="7"/>
      <c r="BG211" s="7"/>
      <c r="BH211" s="7"/>
      <c r="BI211" s="7"/>
      <c r="BJ211" s="7"/>
      <c r="BK211" s="64"/>
    </row>
    <row r="212" spans="1:63" x14ac:dyDescent="0.2">
      <c r="A212" s="21" t="s">
        <v>547</v>
      </c>
      <c r="B212" s="2" t="s">
        <v>19</v>
      </c>
      <c r="C212" s="4" t="s">
        <v>21</v>
      </c>
      <c r="D212" s="33">
        <f t="shared" si="41"/>
        <v>25041</v>
      </c>
      <c r="E212" s="66">
        <f t="shared" si="40"/>
        <v>32553.300000000003</v>
      </c>
      <c r="F212" s="1" t="s">
        <v>879</v>
      </c>
      <c r="G212" s="99"/>
      <c r="H212" s="132" t="s">
        <v>173</v>
      </c>
      <c r="I212" s="54" t="s">
        <v>146</v>
      </c>
      <c r="J212" s="54" t="s">
        <v>150</v>
      </c>
      <c r="K212" s="54">
        <v>2</v>
      </c>
      <c r="L212" s="133">
        <f>D$168</f>
        <v>2302</v>
      </c>
      <c r="M212" s="186"/>
      <c r="N212" s="132" t="str">
        <f>$A$313</f>
        <v>50БОО.ОСЗ-147К</v>
      </c>
      <c r="O212" s="54" t="str">
        <f>$B$313</f>
        <v>Комплект опор стола О-образных завершающих 1475мм (2шт.)</v>
      </c>
      <c r="P212" s="54" t="str">
        <f>$C$313</f>
        <v>1475*60*718</v>
      </c>
      <c r="Q212" s="54">
        <v>1</v>
      </c>
      <c r="R212" s="133">
        <f>$D$313</f>
        <v>13587</v>
      </c>
      <c r="S212" s="1"/>
      <c r="T212" s="132" t="str">
        <f>$A$158</f>
        <v>50БМ.КТ-120</v>
      </c>
      <c r="U212" s="54" t="str">
        <f>$B$158</f>
        <v>Комплект траверс стола L1200мм</v>
      </c>
      <c r="V212" s="54" t="str">
        <f>$C$158</f>
        <v>1194*100*43</v>
      </c>
      <c r="W212" s="54">
        <v>2</v>
      </c>
      <c r="X212" s="133">
        <f>D$158</f>
        <v>3425</v>
      </c>
      <c r="Y212" s="124"/>
      <c r="Z212" s="121"/>
      <c r="AA212" s="124"/>
      <c r="AB212" s="124"/>
      <c r="AC212" s="124"/>
      <c r="AD212" s="124"/>
      <c r="AE212" s="121"/>
      <c r="AF212" s="121"/>
      <c r="AG212" s="124"/>
      <c r="AH212" s="124"/>
      <c r="AI212" s="124"/>
      <c r="AJ212" s="124"/>
      <c r="AK212" s="121"/>
      <c r="AL212" s="121"/>
      <c r="AM212" s="124"/>
      <c r="AN212" s="124"/>
      <c r="AO212" s="124"/>
      <c r="AP212" s="124"/>
      <c r="AZ212" s="49" t="s">
        <v>242</v>
      </c>
      <c r="BF212" s="7"/>
      <c r="BG212" s="7"/>
      <c r="BH212" s="7"/>
      <c r="BI212" s="7"/>
      <c r="BJ212" s="7"/>
      <c r="BK212" s="64"/>
    </row>
    <row r="213" spans="1:63" x14ac:dyDescent="0.2">
      <c r="A213" s="21" t="s">
        <v>548</v>
      </c>
      <c r="B213" s="2" t="s">
        <v>19</v>
      </c>
      <c r="C213" s="4" t="s">
        <v>22</v>
      </c>
      <c r="D213" s="33">
        <f t="shared" si="41"/>
        <v>25877</v>
      </c>
      <c r="E213" s="66">
        <f t="shared" si="40"/>
        <v>33640.1</v>
      </c>
      <c r="F213" s="1" t="s">
        <v>854</v>
      </c>
      <c r="G213" s="99"/>
      <c r="H213" s="132" t="s">
        <v>174</v>
      </c>
      <c r="I213" s="54" t="s">
        <v>146</v>
      </c>
      <c r="J213" s="54" t="s">
        <v>151</v>
      </c>
      <c r="K213" s="54">
        <v>2</v>
      </c>
      <c r="L213" s="133">
        <f>D$169</f>
        <v>2410</v>
      </c>
      <c r="M213" s="186"/>
      <c r="N213" s="132" t="str">
        <f>$A$313</f>
        <v>50БОО.ОСЗ-147К</v>
      </c>
      <c r="O213" s="54" t="str">
        <f>$B$313</f>
        <v>Комплект опор стола О-образных завершающих 1475мм (2шт.)</v>
      </c>
      <c r="P213" s="54" t="str">
        <f>$C$313</f>
        <v>1475*60*718</v>
      </c>
      <c r="Q213" s="54">
        <v>1</v>
      </c>
      <c r="R213" s="133">
        <f>$D$313</f>
        <v>13587</v>
      </c>
      <c r="S213" s="1"/>
      <c r="T213" s="132" t="str">
        <f>$A$159</f>
        <v>50БМ.КТ-140</v>
      </c>
      <c r="U213" s="54" t="str">
        <f>$B$159</f>
        <v>Комплект траверс стола L1400мм</v>
      </c>
      <c r="V213" s="54" t="str">
        <f>$C$159</f>
        <v>1394*100*43</v>
      </c>
      <c r="W213" s="54">
        <v>2</v>
      </c>
      <c r="X213" s="133">
        <f>D$159</f>
        <v>3735</v>
      </c>
      <c r="Y213" s="124"/>
      <c r="Z213" s="121"/>
      <c r="AA213" s="124"/>
      <c r="AB213" s="124"/>
      <c r="AC213" s="124"/>
      <c r="AD213" s="124"/>
      <c r="AE213" s="121"/>
      <c r="AF213" s="121"/>
      <c r="AG213" s="124"/>
      <c r="AH213" s="124"/>
      <c r="AI213" s="124"/>
      <c r="AJ213" s="124"/>
      <c r="AK213" s="121"/>
      <c r="AL213" s="121"/>
      <c r="AM213" s="124"/>
      <c r="AN213" s="124"/>
      <c r="AO213" s="124"/>
      <c r="AP213" s="124"/>
      <c r="AZ213" s="49" t="s">
        <v>243</v>
      </c>
      <c r="BF213" s="7"/>
      <c r="BG213" s="7"/>
      <c r="BH213" s="7"/>
      <c r="BI213" s="7"/>
      <c r="BJ213" s="7"/>
      <c r="BK213" s="64"/>
    </row>
    <row r="214" spans="1:63" x14ac:dyDescent="0.2">
      <c r="A214" s="21" t="s">
        <v>549</v>
      </c>
      <c r="B214" s="2" t="s">
        <v>19</v>
      </c>
      <c r="C214" s="4" t="s">
        <v>23</v>
      </c>
      <c r="D214" s="33">
        <f t="shared" si="41"/>
        <v>26095</v>
      </c>
      <c r="E214" s="66">
        <f t="shared" si="40"/>
        <v>33923.5</v>
      </c>
      <c r="F214" s="1" t="s">
        <v>855</v>
      </c>
      <c r="G214" s="99"/>
      <c r="H214" s="132" t="s">
        <v>175</v>
      </c>
      <c r="I214" s="54" t="s">
        <v>146</v>
      </c>
      <c r="J214" s="54" t="s">
        <v>152</v>
      </c>
      <c r="K214" s="54">
        <v>2</v>
      </c>
      <c r="L214" s="133">
        <f>D$170</f>
        <v>2519</v>
      </c>
      <c r="M214" s="186"/>
      <c r="N214" s="132" t="str">
        <f>$A$313</f>
        <v>50БОО.ОСЗ-147К</v>
      </c>
      <c r="O214" s="54" t="str">
        <f>$B$313</f>
        <v>Комплект опор стола О-образных завершающих 1475мм (2шт.)</v>
      </c>
      <c r="P214" s="54" t="str">
        <f>$C$313</f>
        <v>1475*60*718</v>
      </c>
      <c r="Q214" s="54">
        <v>1</v>
      </c>
      <c r="R214" s="133">
        <f>$D$313</f>
        <v>13587</v>
      </c>
      <c r="S214" s="1"/>
      <c r="T214" s="132" t="str">
        <f>$A$160</f>
        <v>50БМ.КТ-160</v>
      </c>
      <c r="U214" s="54" t="str">
        <f>$B$160</f>
        <v>Комплект траверс стола L1600мм</v>
      </c>
      <c r="V214" s="54" t="str">
        <f>$C$160</f>
        <v>1594*100*43</v>
      </c>
      <c r="W214" s="54">
        <v>2</v>
      </c>
      <c r="X214" s="133">
        <f>D$160</f>
        <v>3735</v>
      </c>
      <c r="Y214" s="124"/>
      <c r="Z214" s="121"/>
      <c r="AA214" s="124"/>
      <c r="AB214" s="124"/>
      <c r="AC214" s="124"/>
      <c r="AD214" s="124"/>
      <c r="AE214" s="121"/>
      <c r="AF214" s="121"/>
      <c r="AG214" s="124"/>
      <c r="AH214" s="124"/>
      <c r="AI214" s="124"/>
      <c r="AJ214" s="124"/>
      <c r="AK214" s="121"/>
      <c r="AL214" s="121"/>
      <c r="AM214" s="124"/>
      <c r="AN214" s="124"/>
      <c r="AO214" s="124"/>
      <c r="AP214" s="124"/>
      <c r="AZ214" s="49" t="s">
        <v>244</v>
      </c>
      <c r="BF214" s="7"/>
      <c r="BG214" s="7"/>
      <c r="BH214" s="7"/>
      <c r="BI214" s="7"/>
      <c r="BJ214" s="7"/>
      <c r="BK214" s="64"/>
    </row>
    <row r="215" spans="1:63" ht="16.5" thickBot="1" x14ac:dyDescent="0.25">
      <c r="A215" s="23" t="s">
        <v>550</v>
      </c>
      <c r="B215" s="16" t="s">
        <v>19</v>
      </c>
      <c r="C215" s="18" t="s">
        <v>24</v>
      </c>
      <c r="D215" s="34">
        <f t="shared" si="41"/>
        <v>27157</v>
      </c>
      <c r="E215" s="67">
        <f t="shared" si="40"/>
        <v>35304.1</v>
      </c>
      <c r="F215" s="1" t="s">
        <v>880</v>
      </c>
      <c r="G215" s="99"/>
      <c r="H215" s="135" t="s">
        <v>176</v>
      </c>
      <c r="I215" s="56" t="s">
        <v>146</v>
      </c>
      <c r="J215" s="56" t="s">
        <v>153</v>
      </c>
      <c r="K215" s="56">
        <v>2</v>
      </c>
      <c r="L215" s="141">
        <f>D$171</f>
        <v>2741</v>
      </c>
      <c r="M215" s="186"/>
      <c r="N215" s="135" t="str">
        <f>$A$313</f>
        <v>50БОО.ОСЗ-147К</v>
      </c>
      <c r="O215" s="56" t="str">
        <f>$B$313</f>
        <v>Комплект опор стола О-образных завершающих 1475мм (2шт.)</v>
      </c>
      <c r="P215" s="56" t="str">
        <f>$C$313</f>
        <v>1475*60*718</v>
      </c>
      <c r="Q215" s="56">
        <v>1</v>
      </c>
      <c r="R215" s="141">
        <f>$D$313</f>
        <v>13587</v>
      </c>
      <c r="S215" s="1"/>
      <c r="T215" s="137" t="str">
        <f>$A$161</f>
        <v>50БМ.КТ-180</v>
      </c>
      <c r="U215" s="56" t="str">
        <f>$B$161</f>
        <v>Комплект траверс стола L1800мм</v>
      </c>
      <c r="V215" s="56" t="str">
        <f>$C$161</f>
        <v>1794*100*43</v>
      </c>
      <c r="W215" s="56">
        <v>2</v>
      </c>
      <c r="X215" s="141">
        <f>D$161</f>
        <v>4044</v>
      </c>
      <c r="Y215" s="124"/>
      <c r="Z215" s="121"/>
      <c r="AA215" s="124"/>
      <c r="AB215" s="124"/>
      <c r="AC215" s="124"/>
      <c r="AD215" s="124"/>
      <c r="AE215" s="121"/>
      <c r="AF215" s="121"/>
      <c r="AG215" s="124"/>
      <c r="AH215" s="124"/>
      <c r="AI215" s="124"/>
      <c r="AJ215" s="124"/>
      <c r="AK215" s="121"/>
      <c r="AL215" s="121"/>
      <c r="AM215" s="124"/>
      <c r="AN215" s="124"/>
      <c r="AO215" s="124"/>
      <c r="AP215" s="124"/>
      <c r="AZ215" s="77" t="s">
        <v>345</v>
      </c>
      <c r="BF215" s="7"/>
      <c r="BG215" s="7"/>
      <c r="BH215" s="7"/>
      <c r="BI215" s="7"/>
      <c r="BJ215" s="7"/>
      <c r="BK215" s="64"/>
    </row>
    <row r="216" spans="1:63" ht="16.5" thickBot="1" x14ac:dyDescent="0.25">
      <c r="A216" s="36" t="s">
        <v>551</v>
      </c>
      <c r="B216" s="11" t="s">
        <v>140</v>
      </c>
      <c r="C216" s="12" t="s">
        <v>141</v>
      </c>
      <c r="D216" s="32">
        <f t="shared" si="41"/>
        <v>27601</v>
      </c>
      <c r="E216" s="65">
        <f t="shared" si="40"/>
        <v>35881.300000000003</v>
      </c>
      <c r="F216" s="1" t="s">
        <v>881</v>
      </c>
      <c r="G216" s="99"/>
      <c r="H216" s="139" t="s">
        <v>177</v>
      </c>
      <c r="I216" s="96" t="s">
        <v>145</v>
      </c>
      <c r="J216" s="96" t="s">
        <v>148</v>
      </c>
      <c r="K216" s="96">
        <v>1</v>
      </c>
      <c r="L216" s="140">
        <f>D$172</f>
        <v>3272</v>
      </c>
      <c r="M216" s="186"/>
      <c r="N216" s="139" t="s">
        <v>178</v>
      </c>
      <c r="O216" s="96" t="s">
        <v>147</v>
      </c>
      <c r="P216" s="96" t="s">
        <v>148</v>
      </c>
      <c r="Q216" s="96">
        <v>1</v>
      </c>
      <c r="R216" s="140">
        <f>D$173</f>
        <v>3272</v>
      </c>
      <c r="S216" s="1"/>
      <c r="T216" s="130" t="str">
        <f>$A$313</f>
        <v>50БОО.ОСЗ-147К</v>
      </c>
      <c r="U216" s="96" t="str">
        <f>$B$313</f>
        <v>Комплект опор стола О-образных завершающих 1475мм (2шт.)</v>
      </c>
      <c r="V216" s="96" t="str">
        <f>$C$313</f>
        <v>1475*60*718</v>
      </c>
      <c r="W216" s="96">
        <v>1</v>
      </c>
      <c r="X216" s="140">
        <f>$D$313</f>
        <v>13587</v>
      </c>
      <c r="Y216" s="124"/>
      <c r="Z216" s="130" t="str">
        <f>$A$160</f>
        <v>50БМ.КТ-160</v>
      </c>
      <c r="AA216" s="59" t="str">
        <f>$B$160</f>
        <v>Комплект траверс стола L1600мм</v>
      </c>
      <c r="AB216" s="59" t="str">
        <f>$C$160</f>
        <v>1594*100*43</v>
      </c>
      <c r="AC216" s="59">
        <v>2</v>
      </c>
      <c r="AD216" s="131">
        <f>D$160</f>
        <v>3735</v>
      </c>
      <c r="AF216" s="130"/>
      <c r="AG216" s="59"/>
      <c r="AH216" s="59"/>
      <c r="AI216" s="59"/>
      <c r="AJ216" s="131"/>
      <c r="AL216" s="130"/>
      <c r="AM216" s="59"/>
      <c r="AN216" s="59"/>
      <c r="AO216" s="59"/>
      <c r="AP216" s="131"/>
      <c r="AZ216" s="57" t="s">
        <v>245</v>
      </c>
      <c r="BF216" s="7"/>
      <c r="BG216" s="7"/>
      <c r="BH216" s="7"/>
      <c r="BI216" s="7"/>
      <c r="BJ216" s="7"/>
      <c r="BK216" s="64"/>
    </row>
    <row r="217" spans="1:63" x14ac:dyDescent="0.2">
      <c r="A217" s="22" t="s">
        <v>552</v>
      </c>
      <c r="B217" s="2" t="s">
        <v>140</v>
      </c>
      <c r="C217" s="3" t="s">
        <v>142</v>
      </c>
      <c r="D217" s="33">
        <f t="shared" si="41"/>
        <v>26801</v>
      </c>
      <c r="E217" s="66">
        <f t="shared" si="40"/>
        <v>34841.300000000003</v>
      </c>
      <c r="F217" s="1" t="s">
        <v>882</v>
      </c>
      <c r="G217" s="99"/>
      <c r="H217" s="132" t="s">
        <v>179</v>
      </c>
      <c r="I217" s="54" t="s">
        <v>145</v>
      </c>
      <c r="J217" s="54" t="s">
        <v>154</v>
      </c>
      <c r="K217" s="54">
        <v>1</v>
      </c>
      <c r="L217" s="133">
        <f>D$174</f>
        <v>2872</v>
      </c>
      <c r="M217" s="186"/>
      <c r="N217" s="132" t="s">
        <v>180</v>
      </c>
      <c r="O217" s="54" t="s">
        <v>147</v>
      </c>
      <c r="P217" s="54" t="s">
        <v>154</v>
      </c>
      <c r="Q217" s="54">
        <v>1</v>
      </c>
      <c r="R217" s="133">
        <f>D$175</f>
        <v>2872</v>
      </c>
      <c r="S217" s="1"/>
      <c r="T217" s="130" t="str">
        <f>$A$313</f>
        <v>50БОО.ОСЗ-147К</v>
      </c>
      <c r="U217" s="54" t="str">
        <f>$B$313</f>
        <v>Комплект опор стола О-образных завершающих 1475мм (2шт.)</v>
      </c>
      <c r="V217" s="54" t="str">
        <f>$C$313</f>
        <v>1475*60*718</v>
      </c>
      <c r="W217" s="54">
        <v>1</v>
      </c>
      <c r="X217" s="133">
        <f>$D$313</f>
        <v>13587</v>
      </c>
      <c r="Y217" s="124"/>
      <c r="Z217" s="132" t="str">
        <f>$A$159</f>
        <v>50БМ.КТ-140</v>
      </c>
      <c r="AA217" s="54" t="str">
        <f>$B$159</f>
        <v>Комплект траверс стола L1400мм</v>
      </c>
      <c r="AB217" s="54" t="str">
        <f>$C$159</f>
        <v>1394*100*43</v>
      </c>
      <c r="AC217" s="54">
        <v>2</v>
      </c>
      <c r="AD217" s="133">
        <f>D$159</f>
        <v>3735</v>
      </c>
      <c r="AF217" s="132"/>
      <c r="AG217" s="54"/>
      <c r="AH217" s="54"/>
      <c r="AI217" s="54"/>
      <c r="AJ217" s="133"/>
      <c r="AL217" s="132"/>
      <c r="AM217" s="54"/>
      <c r="AN217" s="54"/>
      <c r="AO217" s="54"/>
      <c r="AP217" s="133"/>
      <c r="AZ217" s="52" t="s">
        <v>246</v>
      </c>
      <c r="BF217" s="7"/>
      <c r="BG217" s="7"/>
      <c r="BH217" s="7"/>
      <c r="BI217" s="7"/>
      <c r="BJ217" s="7"/>
      <c r="BK217" s="64"/>
    </row>
    <row r="218" spans="1:63" x14ac:dyDescent="0.2">
      <c r="A218" s="22" t="s">
        <v>553</v>
      </c>
      <c r="B218" s="2" t="s">
        <v>140</v>
      </c>
      <c r="C218" s="6" t="s">
        <v>143</v>
      </c>
      <c r="D218" s="116">
        <f t="shared" si="41"/>
        <v>38099</v>
      </c>
      <c r="E218" s="110">
        <f t="shared" si="40"/>
        <v>49528.700000000004</v>
      </c>
      <c r="F218" s="1" t="s">
        <v>887</v>
      </c>
      <c r="G218" s="99"/>
      <c r="H218" s="132" t="s">
        <v>181</v>
      </c>
      <c r="I218" s="54" t="s">
        <v>145</v>
      </c>
      <c r="J218" s="54" t="s">
        <v>155</v>
      </c>
      <c r="K218" s="54">
        <v>1</v>
      </c>
      <c r="L218" s="133">
        <f>D$176</f>
        <v>3239</v>
      </c>
      <c r="M218" s="186"/>
      <c r="N218" s="132" t="s">
        <v>182</v>
      </c>
      <c r="O218" s="54" t="s">
        <v>147</v>
      </c>
      <c r="P218" s="54" t="s">
        <v>155</v>
      </c>
      <c r="Q218" s="54">
        <v>1</v>
      </c>
      <c r="R218" s="133">
        <f>D$177</f>
        <v>3239</v>
      </c>
      <c r="S218" s="1"/>
      <c r="T218" s="132" t="str">
        <f>$A$312</f>
        <v>50БОО.ОСЗ-123К</v>
      </c>
      <c r="U218" s="54" t="str">
        <f>$B$312</f>
        <v>Комплект опор стола О-образных завершающих 1235мм (2шт.)</v>
      </c>
      <c r="V218" s="54" t="str">
        <f>$C$312</f>
        <v>1235*60*718</v>
      </c>
      <c r="W218" s="54">
        <v>1</v>
      </c>
      <c r="X218" s="133">
        <f>$D$312</f>
        <v>12687</v>
      </c>
      <c r="Y218" s="124"/>
      <c r="Z218" s="132" t="str">
        <f>$A$320</f>
        <v>50БОО.ОПР-60</v>
      </c>
      <c r="AA218" s="54" t="str">
        <f>$B$320</f>
        <v>Опора приставного элемента О-образная завершающая 600мм</v>
      </c>
      <c r="AB218" s="54" t="str">
        <f>$C$320</f>
        <v>600*60*718</v>
      </c>
      <c r="AC218" s="54">
        <v>2</v>
      </c>
      <c r="AD218" s="133">
        <f>D320</f>
        <v>3858</v>
      </c>
      <c r="AF218" s="132" t="str">
        <f>$A$159</f>
        <v>50БМ.КТ-140</v>
      </c>
      <c r="AG218" s="54" t="str">
        <f>$B$159</f>
        <v>Комплект траверс стола L1400мм</v>
      </c>
      <c r="AH218" s="54" t="str">
        <f>$C$159</f>
        <v>1394*100*43</v>
      </c>
      <c r="AI218" s="54">
        <v>2</v>
      </c>
      <c r="AJ218" s="133">
        <f>D$159</f>
        <v>3735</v>
      </c>
      <c r="AL218" s="132" t="str">
        <f>$A$162</f>
        <v>50БМ.КТП-60</v>
      </c>
      <c r="AM218" s="54" t="str">
        <f>$B$162</f>
        <v>Комплект траверс приставного элемента L600мм</v>
      </c>
      <c r="AN218" s="54" t="str">
        <f>$C$162</f>
        <v>747*100*43</v>
      </c>
      <c r="AO218" s="54">
        <v>2</v>
      </c>
      <c r="AP218" s="133">
        <f>D$162</f>
        <v>1874</v>
      </c>
      <c r="AZ218" s="52" t="s">
        <v>247</v>
      </c>
      <c r="BF218" s="7"/>
      <c r="BG218" s="7"/>
      <c r="BH218" s="7"/>
      <c r="BI218" s="7"/>
      <c r="BJ218" s="7"/>
      <c r="BK218" s="64"/>
    </row>
    <row r="219" spans="1:63" ht="16.5" thickBot="1" x14ac:dyDescent="0.25">
      <c r="A219" s="47" t="s">
        <v>554</v>
      </c>
      <c r="B219" s="16" t="s">
        <v>140</v>
      </c>
      <c r="C219" s="24" t="s">
        <v>144</v>
      </c>
      <c r="D219" s="149">
        <f t="shared" si="41"/>
        <v>39487</v>
      </c>
      <c r="E219" s="113">
        <f t="shared" si="40"/>
        <v>51333.1</v>
      </c>
      <c r="F219" s="1" t="s">
        <v>903</v>
      </c>
      <c r="G219" s="99"/>
      <c r="H219" s="137" t="s">
        <v>183</v>
      </c>
      <c r="I219" s="76" t="s">
        <v>145</v>
      </c>
      <c r="J219" s="76" t="s">
        <v>156</v>
      </c>
      <c r="K219" s="76">
        <v>1</v>
      </c>
      <c r="L219" s="138">
        <f>D$178</f>
        <v>3933</v>
      </c>
      <c r="M219" s="186"/>
      <c r="N219" s="137" t="s">
        <v>184</v>
      </c>
      <c r="O219" s="76" t="s">
        <v>147</v>
      </c>
      <c r="P219" s="76" t="s">
        <v>156</v>
      </c>
      <c r="Q219" s="76">
        <v>1</v>
      </c>
      <c r="R219" s="138">
        <f>D$179</f>
        <v>3933</v>
      </c>
      <c r="S219" s="1"/>
      <c r="T219" s="132" t="str">
        <f>$A$312</f>
        <v>50БОО.ОСЗ-123К</v>
      </c>
      <c r="U219" s="54" t="str">
        <f>$B$312</f>
        <v>Комплект опор стола О-образных завершающих 1235мм (2шт.)</v>
      </c>
      <c r="V219" s="54" t="str">
        <f>$C$312</f>
        <v>1235*60*718</v>
      </c>
      <c r="W219" s="54">
        <v>1</v>
      </c>
      <c r="X219" s="133">
        <f>$D$312</f>
        <v>12687</v>
      </c>
      <c r="Y219" s="124"/>
      <c r="Z219" s="135" t="str">
        <f>$A$320</f>
        <v>50БОО.ОПР-60</v>
      </c>
      <c r="AA219" s="56" t="str">
        <f>$B$320</f>
        <v>Опора приставного элемента О-образная завершающая 600мм</v>
      </c>
      <c r="AB219" s="56" t="str">
        <f>$C$320</f>
        <v>600*60*718</v>
      </c>
      <c r="AC219" s="56">
        <v>2</v>
      </c>
      <c r="AD219" s="141">
        <f>D320</f>
        <v>3858</v>
      </c>
      <c r="AF219" s="135" t="str">
        <f>$A$160</f>
        <v>50БМ.КТ-160</v>
      </c>
      <c r="AG219" s="56" t="str">
        <f>$B$160</f>
        <v>Комплект траверс стола L1600мм</v>
      </c>
      <c r="AH219" s="56" t="str">
        <f>$C$160</f>
        <v>1594*100*43</v>
      </c>
      <c r="AI219" s="56">
        <v>2</v>
      </c>
      <c r="AJ219" s="141">
        <f>D$160</f>
        <v>3735</v>
      </c>
      <c r="AL219" s="135" t="str">
        <f>$A$162</f>
        <v>50БМ.КТП-60</v>
      </c>
      <c r="AM219" s="56" t="str">
        <f>$B$162</f>
        <v>Комплект траверс приставного элемента L600мм</v>
      </c>
      <c r="AN219" s="56" t="str">
        <f>$C$162</f>
        <v>747*100*43</v>
      </c>
      <c r="AO219" s="56">
        <v>2</v>
      </c>
      <c r="AP219" s="141">
        <f>D$162</f>
        <v>1874</v>
      </c>
      <c r="AZ219" s="78" t="s">
        <v>248</v>
      </c>
      <c r="BF219" s="7"/>
      <c r="BG219" s="7"/>
      <c r="BH219" s="7"/>
      <c r="BI219" s="7"/>
      <c r="BJ219" s="7"/>
      <c r="BK219" s="64"/>
    </row>
    <row r="220" spans="1:63" ht="47.25" x14ac:dyDescent="0.2">
      <c r="A220" s="36" t="s">
        <v>555</v>
      </c>
      <c r="B220" s="11" t="s">
        <v>25</v>
      </c>
      <c r="C220" s="13" t="s">
        <v>26</v>
      </c>
      <c r="D220" s="32">
        <f t="shared" si="41"/>
        <v>6887</v>
      </c>
      <c r="E220" s="65">
        <f t="shared" si="40"/>
        <v>8953.1</v>
      </c>
      <c r="F220" s="1" t="s">
        <v>862</v>
      </c>
      <c r="G220" s="99"/>
      <c r="H220" s="130" t="s">
        <v>193</v>
      </c>
      <c r="I220" s="59" t="s">
        <v>157</v>
      </c>
      <c r="J220" s="59" t="s">
        <v>158</v>
      </c>
      <c r="K220" s="59">
        <v>1</v>
      </c>
      <c r="L220" s="131">
        <f>D$180</f>
        <v>1155</v>
      </c>
      <c r="M220" s="186"/>
      <c r="N220" s="169" t="str">
        <f>$A$320</f>
        <v>50БОО.ОПР-60</v>
      </c>
      <c r="O220" s="59" t="str">
        <f>$B$320</f>
        <v>Опора приставного элемента О-образная завершающая 600мм</v>
      </c>
      <c r="P220" s="59" t="str">
        <f t="shared" ref="P220:P227" si="46">$C$320</f>
        <v>600*60*718</v>
      </c>
      <c r="Q220" s="59">
        <v>1</v>
      </c>
      <c r="R220" s="131">
        <f>D320</f>
        <v>3858</v>
      </c>
      <c r="S220" s="1"/>
      <c r="T220" s="130" t="str">
        <f>$A$162</f>
        <v>50БМ.КТП-60</v>
      </c>
      <c r="U220" s="59" t="str">
        <f>$B$162</f>
        <v>Комплект траверс приставного элемента L600мм</v>
      </c>
      <c r="V220" s="59" t="str">
        <f>$C$162</f>
        <v>747*100*43</v>
      </c>
      <c r="W220" s="59">
        <v>1</v>
      </c>
      <c r="X220" s="131">
        <f>D$162</f>
        <v>1874</v>
      </c>
      <c r="Y220" s="124"/>
      <c r="Z220" s="121"/>
      <c r="AA220" s="124"/>
      <c r="AB220" s="124"/>
      <c r="AC220" s="124"/>
      <c r="AD220" s="124"/>
      <c r="AE220" s="121"/>
      <c r="AF220" s="121"/>
      <c r="AG220" s="124"/>
      <c r="AH220" s="124"/>
      <c r="AI220" s="124"/>
      <c r="AJ220" s="124"/>
      <c r="AK220" s="121"/>
      <c r="AL220" s="121"/>
      <c r="AM220" s="124"/>
      <c r="AN220" s="124"/>
      <c r="AO220" s="124"/>
      <c r="AP220" s="124"/>
      <c r="AZ220" s="57" t="s">
        <v>249</v>
      </c>
      <c r="BF220" s="7"/>
      <c r="BG220" s="7"/>
      <c r="BH220" s="7"/>
      <c r="BI220" s="7"/>
      <c r="BJ220" s="7"/>
      <c r="BK220" s="64"/>
    </row>
    <row r="221" spans="1:63" ht="47.25" x14ac:dyDescent="0.2">
      <c r="A221" s="22" t="s">
        <v>556</v>
      </c>
      <c r="B221" s="9" t="s">
        <v>25</v>
      </c>
      <c r="C221" s="4" t="s">
        <v>27</v>
      </c>
      <c r="D221" s="33">
        <f t="shared" si="41"/>
        <v>7484</v>
      </c>
      <c r="E221" s="66">
        <f t="shared" si="40"/>
        <v>9729.2000000000007</v>
      </c>
      <c r="F221" s="1" t="s">
        <v>857</v>
      </c>
      <c r="G221" s="99"/>
      <c r="H221" s="132" t="s">
        <v>194</v>
      </c>
      <c r="I221" s="54" t="s">
        <v>157</v>
      </c>
      <c r="J221" s="54" t="s">
        <v>159</v>
      </c>
      <c r="K221" s="54">
        <v>1</v>
      </c>
      <c r="L221" s="133">
        <f>D$181</f>
        <v>1442</v>
      </c>
      <c r="M221" s="186"/>
      <c r="N221" s="132" t="str">
        <f>$A$320</f>
        <v>50БОО.ОПР-60</v>
      </c>
      <c r="O221" s="54" t="str">
        <f>$B$320</f>
        <v>Опора приставного элемента О-образная завершающая 600мм</v>
      </c>
      <c r="P221" s="54" t="str">
        <f t="shared" si="46"/>
        <v>600*60*718</v>
      </c>
      <c r="Q221" s="54">
        <v>1</v>
      </c>
      <c r="R221" s="133">
        <f>D320</f>
        <v>3858</v>
      </c>
      <c r="S221" s="1"/>
      <c r="T221" s="132" t="str">
        <f>$A$162</f>
        <v>50БМ.КТП-60</v>
      </c>
      <c r="U221" s="54" t="str">
        <f>$B$162</f>
        <v>Комплект траверс приставного элемента L600мм</v>
      </c>
      <c r="V221" s="54" t="str">
        <f>$C$162</f>
        <v>747*100*43</v>
      </c>
      <c r="W221" s="54">
        <v>1</v>
      </c>
      <c r="X221" s="133">
        <f>D$163</f>
        <v>2184</v>
      </c>
      <c r="Y221" s="124"/>
      <c r="Z221" s="121"/>
      <c r="AA221" s="124"/>
      <c r="AB221" s="124"/>
      <c r="AC221" s="124"/>
      <c r="AD221" s="124"/>
      <c r="AE221" s="121"/>
      <c r="AF221" s="121"/>
      <c r="AG221" s="124"/>
      <c r="AH221" s="124"/>
      <c r="AI221" s="124"/>
      <c r="AJ221" s="124"/>
      <c r="AK221" s="121"/>
      <c r="AL221" s="121"/>
      <c r="AM221" s="124"/>
      <c r="AN221" s="124"/>
      <c r="AO221" s="124"/>
      <c r="AP221" s="124"/>
      <c r="AZ221" s="52" t="s">
        <v>250</v>
      </c>
      <c r="BF221" s="7"/>
      <c r="BG221" s="7"/>
      <c r="BH221" s="7"/>
      <c r="BI221" s="7"/>
      <c r="BJ221" s="7"/>
      <c r="BK221" s="64"/>
    </row>
    <row r="222" spans="1:63" ht="48" thickBot="1" x14ac:dyDescent="0.25">
      <c r="A222" s="47" t="s">
        <v>557</v>
      </c>
      <c r="B222" s="27" t="s">
        <v>25</v>
      </c>
      <c r="C222" s="18" t="s">
        <v>28</v>
      </c>
      <c r="D222" s="34">
        <f t="shared" si="41"/>
        <v>8075</v>
      </c>
      <c r="E222" s="67">
        <f t="shared" si="40"/>
        <v>10497.5</v>
      </c>
      <c r="F222" s="1" t="s">
        <v>904</v>
      </c>
      <c r="G222" s="99"/>
      <c r="H222" s="135" t="s">
        <v>195</v>
      </c>
      <c r="I222" s="56" t="s">
        <v>157</v>
      </c>
      <c r="J222" s="56" t="s">
        <v>160</v>
      </c>
      <c r="K222" s="56">
        <v>1</v>
      </c>
      <c r="L222" s="141">
        <f>D$182</f>
        <v>1724</v>
      </c>
      <c r="M222" s="186"/>
      <c r="N222" s="135" t="str">
        <f>$A$320</f>
        <v>50БОО.ОПР-60</v>
      </c>
      <c r="O222" s="56" t="str">
        <f>$B$320</f>
        <v>Опора приставного элемента О-образная завершающая 600мм</v>
      </c>
      <c r="P222" s="56" t="str">
        <f t="shared" si="46"/>
        <v>600*60*718</v>
      </c>
      <c r="Q222" s="56">
        <v>1</v>
      </c>
      <c r="R222" s="141">
        <f>D320</f>
        <v>3858</v>
      </c>
      <c r="S222" s="1"/>
      <c r="T222" s="135" t="str">
        <f>$A$162</f>
        <v>50БМ.КТП-60</v>
      </c>
      <c r="U222" s="56" t="str">
        <f>$B$162</f>
        <v>Комплект траверс приставного элемента L600мм</v>
      </c>
      <c r="V222" s="56" t="str">
        <f>$C$162</f>
        <v>747*100*43</v>
      </c>
      <c r="W222" s="56">
        <v>1</v>
      </c>
      <c r="X222" s="141">
        <f>D$164</f>
        <v>2493</v>
      </c>
      <c r="Y222" s="124"/>
      <c r="Z222" s="121"/>
      <c r="AA222" s="124"/>
      <c r="AB222" s="124"/>
      <c r="AC222" s="124"/>
      <c r="AD222" s="124"/>
      <c r="AE222" s="121"/>
      <c r="AF222" s="121"/>
      <c r="AG222" s="124"/>
      <c r="AH222" s="124"/>
      <c r="AI222" s="124"/>
      <c r="AJ222" s="124"/>
      <c r="AK222" s="121"/>
      <c r="AL222" s="121"/>
      <c r="AM222" s="124"/>
      <c r="AN222" s="124"/>
      <c r="AO222" s="124"/>
      <c r="AP222" s="124"/>
      <c r="AZ222" s="78" t="s">
        <v>251</v>
      </c>
      <c r="BF222" s="7"/>
      <c r="BG222" s="7"/>
      <c r="BH222" s="7"/>
      <c r="BI222" s="7"/>
      <c r="BJ222" s="7"/>
      <c r="BK222" s="64"/>
    </row>
    <row r="223" spans="1:63" ht="47.25" x14ac:dyDescent="0.2">
      <c r="A223" s="48" t="s">
        <v>558</v>
      </c>
      <c r="B223" s="11" t="s">
        <v>208</v>
      </c>
      <c r="C223" s="12" t="s">
        <v>9</v>
      </c>
      <c r="D223" s="32">
        <f t="shared" si="41"/>
        <v>10324</v>
      </c>
      <c r="E223" s="65">
        <f t="shared" si="40"/>
        <v>13421.2</v>
      </c>
      <c r="F223" s="1" t="s">
        <v>905</v>
      </c>
      <c r="G223" s="99"/>
      <c r="H223" s="139" t="s">
        <v>172</v>
      </c>
      <c r="I223" s="96" t="s">
        <v>146</v>
      </c>
      <c r="J223" s="96" t="s">
        <v>149</v>
      </c>
      <c r="K223" s="96">
        <v>1</v>
      </c>
      <c r="L223" s="140">
        <f>D$167</f>
        <v>2086</v>
      </c>
      <c r="M223" s="186"/>
      <c r="N223" s="139" t="str">
        <f>$A$315</f>
        <v>50БОО.ОСП-72</v>
      </c>
      <c r="O223" s="96" t="str">
        <f>$B$315</f>
        <v>Опора стола О-образная проходная 720мм</v>
      </c>
      <c r="P223" s="96" t="str">
        <f t="shared" si="46"/>
        <v>600*60*718</v>
      </c>
      <c r="Q223" s="96">
        <v>1</v>
      </c>
      <c r="R223" s="140">
        <f>D315</f>
        <v>5123</v>
      </c>
      <c r="S223" s="1"/>
      <c r="T223" s="130" t="str">
        <f>$A$157</f>
        <v>50БМ.КТ-100</v>
      </c>
      <c r="U223" s="96" t="str">
        <f>$B$157</f>
        <v>Комплект траверс стола L1000мм</v>
      </c>
      <c r="V223" s="96" t="str">
        <f>$C$157</f>
        <v>994*100*43</v>
      </c>
      <c r="W223" s="96">
        <v>1</v>
      </c>
      <c r="X223" s="140">
        <f>D$157</f>
        <v>3115</v>
      </c>
      <c r="Y223" s="124"/>
      <c r="Z223" s="121"/>
      <c r="AA223" s="124"/>
      <c r="AB223" s="124"/>
      <c r="AC223" s="124"/>
      <c r="AD223" s="124"/>
      <c r="AE223" s="121"/>
      <c r="AF223" s="121"/>
      <c r="AG223" s="124"/>
      <c r="AH223" s="124"/>
      <c r="AI223" s="124"/>
      <c r="AJ223" s="124"/>
      <c r="AK223" s="121"/>
      <c r="AL223" s="121"/>
      <c r="AM223" s="124"/>
      <c r="AN223" s="124"/>
      <c r="AO223" s="124"/>
      <c r="AP223" s="124"/>
      <c r="AZ223" s="48" t="s">
        <v>252</v>
      </c>
      <c r="BF223" s="7"/>
      <c r="BG223" s="7"/>
      <c r="BH223" s="7"/>
      <c r="BI223" s="7"/>
      <c r="BJ223" s="7"/>
      <c r="BK223" s="64"/>
    </row>
    <row r="224" spans="1:63" ht="47.25" x14ac:dyDescent="0.2">
      <c r="A224" s="49" t="s">
        <v>559</v>
      </c>
      <c r="B224" s="2" t="s">
        <v>208</v>
      </c>
      <c r="C224" s="3" t="s">
        <v>10</v>
      </c>
      <c r="D224" s="33">
        <f t="shared" si="41"/>
        <v>10850</v>
      </c>
      <c r="E224" s="66">
        <f t="shared" si="40"/>
        <v>14105</v>
      </c>
      <c r="F224" s="1" t="s">
        <v>906</v>
      </c>
      <c r="G224" s="99"/>
      <c r="H224" s="132" t="s">
        <v>173</v>
      </c>
      <c r="I224" s="54" t="s">
        <v>146</v>
      </c>
      <c r="J224" s="54" t="s">
        <v>150</v>
      </c>
      <c r="K224" s="54">
        <v>1</v>
      </c>
      <c r="L224" s="133">
        <f>D$168</f>
        <v>2302</v>
      </c>
      <c r="M224" s="186"/>
      <c r="N224" s="132" t="str">
        <f>$A$315</f>
        <v>50БОО.ОСП-72</v>
      </c>
      <c r="O224" s="54" t="str">
        <f>$B$315</f>
        <v>Опора стола О-образная проходная 720мм</v>
      </c>
      <c r="P224" s="54" t="str">
        <f t="shared" si="46"/>
        <v>600*60*718</v>
      </c>
      <c r="Q224" s="54">
        <v>1</v>
      </c>
      <c r="R224" s="133">
        <f>D315</f>
        <v>5123</v>
      </c>
      <c r="S224" s="1"/>
      <c r="T224" s="132" t="str">
        <f>$A$158</f>
        <v>50БМ.КТ-120</v>
      </c>
      <c r="U224" s="54" t="str">
        <f>$B$158</f>
        <v>Комплект траверс стола L1200мм</v>
      </c>
      <c r="V224" s="54" t="str">
        <f>$C$158</f>
        <v>1194*100*43</v>
      </c>
      <c r="W224" s="54">
        <v>1</v>
      </c>
      <c r="X224" s="133">
        <f>D$158</f>
        <v>3425</v>
      </c>
      <c r="Y224" s="124"/>
      <c r="Z224" s="121"/>
      <c r="AA224" s="124"/>
      <c r="AB224" s="124"/>
      <c r="AC224" s="124"/>
      <c r="AD224" s="124"/>
      <c r="AE224" s="121"/>
      <c r="AF224" s="121"/>
      <c r="AG224" s="124"/>
      <c r="AH224" s="124"/>
      <c r="AI224" s="124"/>
      <c r="AJ224" s="124"/>
      <c r="AK224" s="121"/>
      <c r="AL224" s="121"/>
      <c r="AM224" s="124"/>
      <c r="AN224" s="124"/>
      <c r="AO224" s="124"/>
      <c r="AP224" s="124"/>
      <c r="AZ224" s="49" t="s">
        <v>253</v>
      </c>
      <c r="BF224" s="7"/>
      <c r="BG224" s="7"/>
      <c r="BH224" s="7"/>
      <c r="BI224" s="7"/>
      <c r="BJ224" s="7"/>
      <c r="BK224" s="64"/>
    </row>
    <row r="225" spans="1:63" ht="47.25" x14ac:dyDescent="0.2">
      <c r="A225" s="49" t="s">
        <v>560</v>
      </c>
      <c r="B225" s="2" t="s">
        <v>208</v>
      </c>
      <c r="C225" s="3" t="s">
        <v>11</v>
      </c>
      <c r="D225" s="33">
        <f t="shared" si="41"/>
        <v>11268</v>
      </c>
      <c r="E225" s="66">
        <f t="shared" si="40"/>
        <v>14648.4</v>
      </c>
      <c r="F225" s="1" t="s">
        <v>907</v>
      </c>
      <c r="G225" s="99"/>
      <c r="H225" s="132" t="s">
        <v>174</v>
      </c>
      <c r="I225" s="54" t="s">
        <v>146</v>
      </c>
      <c r="J225" s="54" t="s">
        <v>151</v>
      </c>
      <c r="K225" s="54">
        <v>1</v>
      </c>
      <c r="L225" s="133">
        <f>D$169</f>
        <v>2410</v>
      </c>
      <c r="M225" s="186"/>
      <c r="N225" s="132" t="str">
        <f>$A$315</f>
        <v>50БОО.ОСП-72</v>
      </c>
      <c r="O225" s="54" t="str">
        <f>$B$315</f>
        <v>Опора стола О-образная проходная 720мм</v>
      </c>
      <c r="P225" s="54" t="str">
        <f t="shared" si="46"/>
        <v>600*60*718</v>
      </c>
      <c r="Q225" s="54">
        <v>1</v>
      </c>
      <c r="R225" s="133">
        <f>D315</f>
        <v>5123</v>
      </c>
      <c r="S225" s="1"/>
      <c r="T225" s="132" t="str">
        <f>$A$159</f>
        <v>50БМ.КТ-140</v>
      </c>
      <c r="U225" s="54" t="str">
        <f>$B$159</f>
        <v>Комплект траверс стола L1400мм</v>
      </c>
      <c r="V225" s="54" t="str">
        <f>$C$159</f>
        <v>1394*100*43</v>
      </c>
      <c r="W225" s="54">
        <v>1</v>
      </c>
      <c r="X225" s="133">
        <f>D$159</f>
        <v>3735</v>
      </c>
      <c r="Y225" s="124"/>
      <c r="Z225" s="121"/>
      <c r="AA225" s="124"/>
      <c r="AB225" s="124"/>
      <c r="AC225" s="124"/>
      <c r="AD225" s="124"/>
      <c r="AE225" s="121"/>
      <c r="AF225" s="121"/>
      <c r="AG225" s="124"/>
      <c r="AH225" s="124"/>
      <c r="AI225" s="124"/>
      <c r="AJ225" s="124"/>
      <c r="AK225" s="121"/>
      <c r="AL225" s="121"/>
      <c r="AM225" s="124"/>
      <c r="AN225" s="124"/>
      <c r="AO225" s="124"/>
      <c r="AP225" s="124"/>
      <c r="AZ225" s="49" t="s">
        <v>254</v>
      </c>
      <c r="BF225" s="7"/>
      <c r="BG225" s="7"/>
      <c r="BH225" s="7"/>
      <c r="BI225" s="7"/>
      <c r="BJ225" s="7"/>
      <c r="BK225" s="64"/>
    </row>
    <row r="226" spans="1:63" ht="47.25" x14ac:dyDescent="0.2">
      <c r="A226" s="49" t="s">
        <v>561</v>
      </c>
      <c r="B226" s="2" t="s">
        <v>208</v>
      </c>
      <c r="C226" s="3" t="s">
        <v>12</v>
      </c>
      <c r="D226" s="33">
        <f t="shared" si="41"/>
        <v>11377</v>
      </c>
      <c r="E226" s="66">
        <f t="shared" si="40"/>
        <v>14790.1</v>
      </c>
      <c r="F226" s="1" t="s">
        <v>908</v>
      </c>
      <c r="G226" s="99"/>
      <c r="H226" s="132" t="s">
        <v>175</v>
      </c>
      <c r="I226" s="54" t="s">
        <v>146</v>
      </c>
      <c r="J226" s="54" t="s">
        <v>152</v>
      </c>
      <c r="K226" s="54">
        <v>1</v>
      </c>
      <c r="L226" s="133">
        <f>D$170</f>
        <v>2519</v>
      </c>
      <c r="M226" s="186"/>
      <c r="N226" s="132" t="str">
        <f>$A$315</f>
        <v>50БОО.ОСП-72</v>
      </c>
      <c r="O226" s="54" t="str">
        <f>$B$315</f>
        <v>Опора стола О-образная проходная 720мм</v>
      </c>
      <c r="P226" s="54" t="str">
        <f t="shared" si="46"/>
        <v>600*60*718</v>
      </c>
      <c r="Q226" s="54">
        <v>1</v>
      </c>
      <c r="R226" s="133">
        <f>D315</f>
        <v>5123</v>
      </c>
      <c r="S226" s="1"/>
      <c r="T226" s="132" t="str">
        <f>$A$160</f>
        <v>50БМ.КТ-160</v>
      </c>
      <c r="U226" s="54" t="str">
        <f>$B$160</f>
        <v>Комплект траверс стола L1600мм</v>
      </c>
      <c r="V226" s="54" t="str">
        <f>$C$160</f>
        <v>1594*100*43</v>
      </c>
      <c r="W226" s="54">
        <v>1</v>
      </c>
      <c r="X226" s="133">
        <f>D$160</f>
        <v>3735</v>
      </c>
      <c r="Y226" s="124"/>
      <c r="Z226" s="121"/>
      <c r="AA226" s="124"/>
      <c r="AB226" s="124"/>
      <c r="AC226" s="124"/>
      <c r="AD226" s="124"/>
      <c r="AE226" s="121"/>
      <c r="AF226" s="121"/>
      <c r="AG226" s="124"/>
      <c r="AH226" s="124"/>
      <c r="AI226" s="124"/>
      <c r="AJ226" s="124"/>
      <c r="AK226" s="121"/>
      <c r="AL226" s="121"/>
      <c r="AM226" s="124"/>
      <c r="AN226" s="124"/>
      <c r="AO226" s="124"/>
      <c r="AP226" s="124"/>
      <c r="AZ226" s="49" t="s">
        <v>255</v>
      </c>
      <c r="BF226" s="7"/>
      <c r="BG226" s="7"/>
      <c r="BH226" s="7"/>
      <c r="BI226" s="7"/>
      <c r="BJ226" s="7"/>
      <c r="BK226" s="64"/>
    </row>
    <row r="227" spans="1:63" ht="48" thickBot="1" x14ac:dyDescent="0.25">
      <c r="A227" s="50" t="s">
        <v>562</v>
      </c>
      <c r="B227" s="16" t="s">
        <v>208</v>
      </c>
      <c r="C227" s="17" t="s">
        <v>13</v>
      </c>
      <c r="D227" s="34">
        <f t="shared" si="41"/>
        <v>11908</v>
      </c>
      <c r="E227" s="67">
        <f t="shared" si="40"/>
        <v>15480.4</v>
      </c>
      <c r="F227" s="1" t="s">
        <v>909</v>
      </c>
      <c r="G227" s="99"/>
      <c r="H227" s="137" t="s">
        <v>176</v>
      </c>
      <c r="I227" s="76" t="s">
        <v>146</v>
      </c>
      <c r="J227" s="76" t="s">
        <v>153</v>
      </c>
      <c r="K227" s="76">
        <v>1</v>
      </c>
      <c r="L227" s="138">
        <f>D$171</f>
        <v>2741</v>
      </c>
      <c r="M227" s="186"/>
      <c r="N227" s="137" t="str">
        <f>$A$315</f>
        <v>50БОО.ОСП-72</v>
      </c>
      <c r="O227" s="76" t="str">
        <f>$B$315</f>
        <v>Опора стола О-образная проходная 720мм</v>
      </c>
      <c r="P227" s="76" t="str">
        <f t="shared" si="46"/>
        <v>600*60*718</v>
      </c>
      <c r="Q227" s="76">
        <v>1</v>
      </c>
      <c r="R227" s="138">
        <f>D315</f>
        <v>5123</v>
      </c>
      <c r="S227" s="1"/>
      <c r="T227" s="137" t="str">
        <f>$A$161</f>
        <v>50БМ.КТ-180</v>
      </c>
      <c r="U227" s="76" t="str">
        <f>$B$161</f>
        <v>Комплект траверс стола L1800мм</v>
      </c>
      <c r="V227" s="76" t="str">
        <f>$C$161</f>
        <v>1794*100*43</v>
      </c>
      <c r="W227" s="76">
        <v>1</v>
      </c>
      <c r="X227" s="138">
        <f>D$161</f>
        <v>4044</v>
      </c>
      <c r="Y227" s="124"/>
      <c r="Z227" s="121"/>
      <c r="AA227" s="124"/>
      <c r="AB227" s="124"/>
      <c r="AC227" s="124"/>
      <c r="AD227" s="124"/>
      <c r="AE227" s="121"/>
      <c r="AF227" s="121"/>
      <c r="AG227" s="124"/>
      <c r="AH227" s="124"/>
      <c r="AI227" s="124"/>
      <c r="AJ227" s="124"/>
      <c r="AK227" s="121"/>
      <c r="AL227" s="121"/>
      <c r="AM227" s="124"/>
      <c r="AN227" s="124"/>
      <c r="AO227" s="124"/>
      <c r="AP227" s="124"/>
      <c r="AZ227" s="50" t="s">
        <v>256</v>
      </c>
      <c r="BF227" s="7"/>
      <c r="BG227" s="7"/>
      <c r="BH227" s="7"/>
      <c r="BI227" s="7"/>
      <c r="BJ227" s="7"/>
      <c r="BK227" s="64"/>
    </row>
    <row r="228" spans="1:63" ht="63" x14ac:dyDescent="0.2">
      <c r="A228" s="48" t="s">
        <v>563</v>
      </c>
      <c r="B228" s="11" t="s">
        <v>209</v>
      </c>
      <c r="C228" s="20" t="s">
        <v>20</v>
      </c>
      <c r="D228" s="115">
        <f>L228*K228+R228*Q228+X228*W228+AD228*AC228+AJ228*AI228+AP228*AO228</f>
        <v>18559</v>
      </c>
      <c r="E228" s="65">
        <f t="shared" si="40"/>
        <v>24126.7</v>
      </c>
      <c r="F228" s="1" t="s">
        <v>910</v>
      </c>
      <c r="G228" s="99"/>
      <c r="H228" s="130" t="s">
        <v>172</v>
      </c>
      <c r="I228" s="59" t="s">
        <v>146</v>
      </c>
      <c r="J228" s="59" t="s">
        <v>149</v>
      </c>
      <c r="K228" s="59">
        <v>2</v>
      </c>
      <c r="L228" s="131">
        <f>D$167</f>
        <v>2086</v>
      </c>
      <c r="M228" s="186"/>
      <c r="N228" s="130" t="str">
        <f>$A$318</f>
        <v>50БОО.ОСП-147</v>
      </c>
      <c r="O228" s="59" t="str">
        <f>$B$318</f>
        <v>Опора стола О-образная проходная 1475мм</v>
      </c>
      <c r="P228" s="59" t="str">
        <f>$C$318</f>
        <v>1475*60*718</v>
      </c>
      <c r="Q228" s="59">
        <v>1</v>
      </c>
      <c r="R228" s="131">
        <f>D318</f>
        <v>8157</v>
      </c>
      <c r="S228" s="1"/>
      <c r="T228" s="130" t="str">
        <f>$A$157</f>
        <v>50БМ.КТ-100</v>
      </c>
      <c r="U228" s="59" t="str">
        <f>$B$157</f>
        <v>Комплект траверс стола L1000мм</v>
      </c>
      <c r="V228" s="59" t="str">
        <f>$C$157</f>
        <v>994*100*43</v>
      </c>
      <c r="W228" s="59">
        <v>2</v>
      </c>
      <c r="X228" s="131">
        <f>D$157</f>
        <v>3115</v>
      </c>
      <c r="Y228" s="124"/>
      <c r="Z228" s="121"/>
      <c r="AA228" s="124"/>
      <c r="AB228" s="124"/>
      <c r="AC228" s="124"/>
      <c r="AD228" s="124"/>
      <c r="AE228" s="121"/>
      <c r="AF228" s="121"/>
      <c r="AG228" s="124"/>
      <c r="AH228" s="124"/>
      <c r="AI228" s="124"/>
      <c r="AJ228" s="124"/>
      <c r="AK228" s="121"/>
      <c r="AL228" s="121"/>
      <c r="AM228" s="124"/>
      <c r="AN228" s="124"/>
      <c r="AO228" s="124"/>
      <c r="AP228" s="124"/>
      <c r="AZ228" s="48" t="s">
        <v>257</v>
      </c>
      <c r="BF228" s="7"/>
      <c r="BG228" s="7"/>
      <c r="BH228" s="7"/>
      <c r="BI228" s="7"/>
      <c r="BJ228" s="7"/>
      <c r="BK228" s="64"/>
    </row>
    <row r="229" spans="1:63" ht="63" x14ac:dyDescent="0.2">
      <c r="A229" s="49" t="s">
        <v>564</v>
      </c>
      <c r="B229" s="2" t="s">
        <v>209</v>
      </c>
      <c r="C229" s="4" t="s">
        <v>21</v>
      </c>
      <c r="D229" s="116">
        <f t="shared" si="41"/>
        <v>19611</v>
      </c>
      <c r="E229" s="66">
        <f t="shared" si="40"/>
        <v>25494.3</v>
      </c>
      <c r="F229" s="1" t="s">
        <v>911</v>
      </c>
      <c r="G229" s="99"/>
      <c r="H229" s="132" t="s">
        <v>173</v>
      </c>
      <c r="I229" s="54" t="s">
        <v>146</v>
      </c>
      <c r="J229" s="54" t="s">
        <v>150</v>
      </c>
      <c r="K229" s="54">
        <v>2</v>
      </c>
      <c r="L229" s="133">
        <f>D$168</f>
        <v>2302</v>
      </c>
      <c r="M229" s="186"/>
      <c r="N229" s="132" t="str">
        <f>$A$318</f>
        <v>50БОО.ОСП-147</v>
      </c>
      <c r="O229" s="54" t="str">
        <f>$B$318</f>
        <v>Опора стола О-образная проходная 1475мм</v>
      </c>
      <c r="P229" s="54" t="str">
        <f>$C$318</f>
        <v>1475*60*718</v>
      </c>
      <c r="Q229" s="54">
        <v>1</v>
      </c>
      <c r="R229" s="133">
        <f>D318</f>
        <v>8157</v>
      </c>
      <c r="S229" s="1"/>
      <c r="T229" s="132" t="str">
        <f>$A$158</f>
        <v>50БМ.КТ-120</v>
      </c>
      <c r="U229" s="54" t="str">
        <f>$B$158</f>
        <v>Комплект траверс стола L1200мм</v>
      </c>
      <c r="V229" s="54" t="str">
        <f>$C$158</f>
        <v>1194*100*43</v>
      </c>
      <c r="W229" s="54">
        <v>2</v>
      </c>
      <c r="X229" s="133">
        <f>D$158</f>
        <v>3425</v>
      </c>
      <c r="Y229" s="124"/>
      <c r="Z229" s="121"/>
      <c r="AA229" s="124"/>
      <c r="AB229" s="124"/>
      <c r="AC229" s="124"/>
      <c r="AD229" s="124"/>
      <c r="AE229" s="121"/>
      <c r="AF229" s="121"/>
      <c r="AG229" s="124"/>
      <c r="AH229" s="124"/>
      <c r="AI229" s="124"/>
      <c r="AJ229" s="124"/>
      <c r="AK229" s="121"/>
      <c r="AL229" s="121"/>
      <c r="AM229" s="124"/>
      <c r="AN229" s="124"/>
      <c r="AO229" s="124"/>
      <c r="AP229" s="124"/>
      <c r="AZ229" s="49" t="s">
        <v>258</v>
      </c>
      <c r="BF229" s="7"/>
      <c r="BG229" s="7"/>
      <c r="BH229" s="7"/>
      <c r="BI229" s="7"/>
      <c r="BJ229" s="7"/>
      <c r="BK229" s="64"/>
    </row>
    <row r="230" spans="1:63" ht="63" x14ac:dyDescent="0.2">
      <c r="A230" s="49" t="s">
        <v>565</v>
      </c>
      <c r="B230" s="2" t="s">
        <v>209</v>
      </c>
      <c r="C230" s="4" t="s">
        <v>22</v>
      </c>
      <c r="D230" s="116">
        <f t="shared" si="41"/>
        <v>20447</v>
      </c>
      <c r="E230" s="66">
        <f t="shared" si="40"/>
        <v>26581.100000000002</v>
      </c>
      <c r="F230" s="1" t="s">
        <v>912</v>
      </c>
      <c r="G230" s="99"/>
      <c r="H230" s="132" t="s">
        <v>174</v>
      </c>
      <c r="I230" s="54" t="s">
        <v>146</v>
      </c>
      <c r="J230" s="54" t="s">
        <v>151</v>
      </c>
      <c r="K230" s="54">
        <v>2</v>
      </c>
      <c r="L230" s="133">
        <f>D$169</f>
        <v>2410</v>
      </c>
      <c r="M230" s="186"/>
      <c r="N230" s="132" t="str">
        <f>$A$318</f>
        <v>50БОО.ОСП-147</v>
      </c>
      <c r="O230" s="54" t="str">
        <f>$B$318</f>
        <v>Опора стола О-образная проходная 1475мм</v>
      </c>
      <c r="P230" s="54" t="str">
        <f>$C$318</f>
        <v>1475*60*718</v>
      </c>
      <c r="Q230" s="54">
        <v>1</v>
      </c>
      <c r="R230" s="133">
        <f>D318</f>
        <v>8157</v>
      </c>
      <c r="S230" s="1"/>
      <c r="T230" s="132" t="str">
        <f>$A$159</f>
        <v>50БМ.КТ-140</v>
      </c>
      <c r="U230" s="54" t="str">
        <f>$B$159</f>
        <v>Комплект траверс стола L1400мм</v>
      </c>
      <c r="V230" s="54" t="str">
        <f>$C$159</f>
        <v>1394*100*43</v>
      </c>
      <c r="W230" s="54">
        <v>2</v>
      </c>
      <c r="X230" s="133">
        <f>D$159</f>
        <v>3735</v>
      </c>
      <c r="Y230" s="124"/>
      <c r="Z230" s="121"/>
      <c r="AA230" s="124"/>
      <c r="AB230" s="124"/>
      <c r="AC230" s="124"/>
      <c r="AD230" s="124"/>
      <c r="AE230" s="121"/>
      <c r="AF230" s="121"/>
      <c r="AG230" s="124"/>
      <c r="AH230" s="124"/>
      <c r="AI230" s="124"/>
      <c r="AJ230" s="124"/>
      <c r="AK230" s="121"/>
      <c r="AL230" s="121"/>
      <c r="AM230" s="124"/>
      <c r="AN230" s="124"/>
      <c r="AO230" s="124"/>
      <c r="AP230" s="124"/>
      <c r="AZ230" s="49" t="s">
        <v>259</v>
      </c>
      <c r="BF230" s="7"/>
      <c r="BG230" s="7"/>
      <c r="BH230" s="7"/>
      <c r="BI230" s="7"/>
      <c r="BJ230" s="7"/>
      <c r="BK230" s="64"/>
    </row>
    <row r="231" spans="1:63" ht="63" x14ac:dyDescent="0.2">
      <c r="A231" s="49" t="s">
        <v>566</v>
      </c>
      <c r="B231" s="2" t="s">
        <v>209</v>
      </c>
      <c r="C231" s="4" t="s">
        <v>23</v>
      </c>
      <c r="D231" s="116">
        <f t="shared" si="41"/>
        <v>20665</v>
      </c>
      <c r="E231" s="66">
        <f t="shared" si="40"/>
        <v>26864.5</v>
      </c>
      <c r="F231" s="1" t="s">
        <v>913</v>
      </c>
      <c r="G231" s="99"/>
      <c r="H231" s="132" t="s">
        <v>175</v>
      </c>
      <c r="I231" s="54" t="s">
        <v>146</v>
      </c>
      <c r="J231" s="54" t="s">
        <v>152</v>
      </c>
      <c r="K231" s="54">
        <v>2</v>
      </c>
      <c r="L231" s="133">
        <f>D$170</f>
        <v>2519</v>
      </c>
      <c r="M231" s="186"/>
      <c r="N231" s="132" t="str">
        <f>$A$318</f>
        <v>50БОО.ОСП-147</v>
      </c>
      <c r="O231" s="54" t="str">
        <f>$B$318</f>
        <v>Опора стола О-образная проходная 1475мм</v>
      </c>
      <c r="P231" s="54" t="str">
        <f>$C$318</f>
        <v>1475*60*718</v>
      </c>
      <c r="Q231" s="54">
        <v>1</v>
      </c>
      <c r="R231" s="133">
        <f>D318</f>
        <v>8157</v>
      </c>
      <c r="S231" s="1"/>
      <c r="T231" s="132" t="str">
        <f>$A$160</f>
        <v>50БМ.КТ-160</v>
      </c>
      <c r="U231" s="54" t="str">
        <f>$B$160</f>
        <v>Комплект траверс стола L1600мм</v>
      </c>
      <c r="V231" s="54" t="str">
        <f>$C$160</f>
        <v>1594*100*43</v>
      </c>
      <c r="W231" s="54">
        <v>2</v>
      </c>
      <c r="X231" s="133">
        <f>D$160</f>
        <v>3735</v>
      </c>
      <c r="Y231" s="124"/>
      <c r="Z231" s="121"/>
      <c r="AA231" s="124"/>
      <c r="AB231" s="124"/>
      <c r="AC231" s="124"/>
      <c r="AD231" s="124"/>
      <c r="AE231" s="121"/>
      <c r="AF231" s="121"/>
      <c r="AG231" s="124"/>
      <c r="AH231" s="124"/>
      <c r="AI231" s="124"/>
      <c r="AJ231" s="124"/>
      <c r="AK231" s="121"/>
      <c r="AL231" s="121"/>
      <c r="AM231" s="124"/>
      <c r="AN231" s="124"/>
      <c r="AO231" s="124"/>
      <c r="AP231" s="124"/>
      <c r="AZ231" s="49" t="s">
        <v>260</v>
      </c>
      <c r="BF231" s="7"/>
      <c r="BG231" s="7"/>
      <c r="BH231" s="7"/>
      <c r="BI231" s="7"/>
      <c r="BJ231" s="7"/>
      <c r="BK231" s="64"/>
    </row>
    <row r="232" spans="1:63" s="83" customFormat="1" ht="63.75" thickBot="1" x14ac:dyDescent="0.25">
      <c r="A232" s="50" t="s">
        <v>567</v>
      </c>
      <c r="B232" s="79" t="s">
        <v>209</v>
      </c>
      <c r="C232" s="56" t="s">
        <v>24</v>
      </c>
      <c r="D232" s="149">
        <f t="shared" si="41"/>
        <v>21727</v>
      </c>
      <c r="E232" s="113">
        <f t="shared" si="40"/>
        <v>28245.100000000002</v>
      </c>
      <c r="F232" s="83" t="s">
        <v>988</v>
      </c>
      <c r="G232" s="99"/>
      <c r="H232" s="182" t="s">
        <v>176</v>
      </c>
      <c r="I232" s="56" t="s">
        <v>146</v>
      </c>
      <c r="J232" s="56" t="s">
        <v>153</v>
      </c>
      <c r="K232" s="56">
        <v>2</v>
      </c>
      <c r="L232" s="141">
        <f>D$171</f>
        <v>2741</v>
      </c>
      <c r="M232" s="186"/>
      <c r="N232" s="182" t="str">
        <f>$A$318</f>
        <v>50БОО.ОСП-147</v>
      </c>
      <c r="O232" s="56" t="str">
        <f>$B$318</f>
        <v>Опора стола О-образная проходная 1475мм</v>
      </c>
      <c r="P232" s="56" t="str">
        <f>$C$318</f>
        <v>1475*60*718</v>
      </c>
      <c r="Q232" s="56">
        <v>1</v>
      </c>
      <c r="R232" s="141">
        <f>D318</f>
        <v>8157</v>
      </c>
      <c r="T232" s="183" t="str">
        <f>$A$161</f>
        <v>50БМ.КТ-180</v>
      </c>
      <c r="U232" s="56" t="str">
        <f>$B$161</f>
        <v>Комплект траверс стола L1800мм</v>
      </c>
      <c r="V232" s="56" t="str">
        <f>$C$161</f>
        <v>1794*100*43</v>
      </c>
      <c r="W232" s="56">
        <v>2</v>
      </c>
      <c r="X232" s="141">
        <f>D$161</f>
        <v>4044</v>
      </c>
      <c r="Y232" s="124"/>
      <c r="Z232" s="127"/>
      <c r="AA232" s="124"/>
      <c r="AB232" s="124"/>
      <c r="AC232" s="124"/>
      <c r="AD232" s="124"/>
      <c r="AE232" s="127"/>
      <c r="AF232" s="127"/>
      <c r="AG232" s="124"/>
      <c r="AH232" s="124"/>
      <c r="AI232" s="124"/>
      <c r="AJ232" s="124"/>
      <c r="AK232" s="127"/>
      <c r="AL232" s="127"/>
      <c r="AM232" s="124"/>
      <c r="AN232" s="124"/>
      <c r="AO232" s="124"/>
      <c r="AP232" s="124"/>
      <c r="AZ232" s="50" t="s">
        <v>261</v>
      </c>
      <c r="BF232" s="173"/>
      <c r="BG232" s="173"/>
      <c r="BH232" s="173"/>
      <c r="BI232" s="173"/>
      <c r="BJ232" s="173"/>
      <c r="BK232" s="184"/>
    </row>
    <row r="233" spans="1:63" x14ac:dyDescent="0.2">
      <c r="A233" s="36" t="s">
        <v>984</v>
      </c>
      <c r="B233" s="28" t="s">
        <v>38</v>
      </c>
      <c r="C233" s="13" t="s">
        <v>39</v>
      </c>
      <c r="D233" s="32">
        <f t="shared" si="41"/>
        <v>19685</v>
      </c>
      <c r="E233" s="65">
        <f t="shared" si="40"/>
        <v>25590.5</v>
      </c>
      <c r="F233" s="1" t="s">
        <v>985</v>
      </c>
      <c r="G233" s="99"/>
      <c r="H233" s="130" t="s">
        <v>172</v>
      </c>
      <c r="I233" s="59" t="s">
        <v>146</v>
      </c>
      <c r="J233" s="59" t="s">
        <v>149</v>
      </c>
      <c r="K233" s="59">
        <v>1</v>
      </c>
      <c r="L233" s="131">
        <f>D$167</f>
        <v>2086</v>
      </c>
      <c r="M233" s="186"/>
      <c r="N233" s="130" t="str">
        <f>$A$304</f>
        <v>50БОО.ОСЗ-72</v>
      </c>
      <c r="O233" s="59" t="str">
        <f>$B$304</f>
        <v>Опора стола О-образная завершающая 720мм</v>
      </c>
      <c r="P233" s="59" t="str">
        <f>$C$304</f>
        <v>720*60*718</v>
      </c>
      <c r="Q233" s="59">
        <v>1</v>
      </c>
      <c r="R233" s="131">
        <f>D304</f>
        <v>4344</v>
      </c>
      <c r="S233" s="1"/>
      <c r="T233" s="130" t="str">
        <f>$A$157</f>
        <v>50БМ.КТ-100</v>
      </c>
      <c r="U233" s="143" t="str">
        <f>$B$157</f>
        <v>Комплект траверс стола L1000мм</v>
      </c>
      <c r="V233" s="59" t="str">
        <f>$C$157</f>
        <v>994*100*43</v>
      </c>
      <c r="W233" s="59">
        <v>1</v>
      </c>
      <c r="X233" s="131">
        <f>D$157</f>
        <v>3115</v>
      </c>
      <c r="Y233" s="124"/>
      <c r="Z233" s="130" t="str">
        <f>$A$166</f>
        <v>50БМ.КСК</v>
      </c>
      <c r="AA233" s="59" t="str">
        <f>$B$166</f>
        <v>Комплект соединительного крепления 2-х траверс к тумбам и шкафам</v>
      </c>
      <c r="AB233" s="59"/>
      <c r="AC233" s="59">
        <v>1</v>
      </c>
      <c r="AD233" s="131">
        <f t="shared" ref="AD233:AD262" si="47">D$166</f>
        <v>1054</v>
      </c>
      <c r="AF233" s="130" t="s">
        <v>211</v>
      </c>
      <c r="AG233" s="59" t="s">
        <v>185</v>
      </c>
      <c r="AH233" s="59" t="s">
        <v>186</v>
      </c>
      <c r="AI233" s="59">
        <v>1</v>
      </c>
      <c r="AJ233" s="131">
        <f t="shared" ref="AJ233:AJ242" si="48">D$194</f>
        <v>8536</v>
      </c>
      <c r="AL233" s="130" t="s">
        <v>212</v>
      </c>
      <c r="AM233" s="59" t="s">
        <v>189</v>
      </c>
      <c r="AN233" s="59" t="s">
        <v>187</v>
      </c>
      <c r="AO233" s="59">
        <v>1</v>
      </c>
      <c r="AP233" s="131">
        <f>D$195</f>
        <v>550</v>
      </c>
      <c r="AZ233" s="57" t="s">
        <v>262</v>
      </c>
      <c r="BF233" s="7"/>
      <c r="BG233" s="7"/>
      <c r="BH233" s="7"/>
      <c r="BI233" s="7"/>
      <c r="BJ233" s="7"/>
      <c r="BK233" s="64"/>
    </row>
    <row r="234" spans="1:63" x14ac:dyDescent="0.2">
      <c r="A234" s="22" t="s">
        <v>986</v>
      </c>
      <c r="B234" s="8" t="s">
        <v>38</v>
      </c>
      <c r="C234" s="4" t="s">
        <v>40</v>
      </c>
      <c r="D234" s="33">
        <f t="shared" si="41"/>
        <v>20211</v>
      </c>
      <c r="E234" s="66">
        <f t="shared" si="40"/>
        <v>26274.3</v>
      </c>
      <c r="F234" s="1" t="s">
        <v>987</v>
      </c>
      <c r="G234" s="99"/>
      <c r="H234" s="132" t="s">
        <v>173</v>
      </c>
      <c r="I234" s="54" t="s">
        <v>146</v>
      </c>
      <c r="J234" s="54" t="s">
        <v>150</v>
      </c>
      <c r="K234" s="54">
        <v>1</v>
      </c>
      <c r="L234" s="133">
        <f>D$168</f>
        <v>2302</v>
      </c>
      <c r="M234" s="186"/>
      <c r="N234" s="132" t="str">
        <f>$A$304</f>
        <v>50БОО.ОСЗ-72</v>
      </c>
      <c r="O234" s="54" t="str">
        <f>$B$304</f>
        <v>Опора стола О-образная завершающая 720мм</v>
      </c>
      <c r="P234" s="54" t="str">
        <f>$C$304</f>
        <v>720*60*718</v>
      </c>
      <c r="Q234" s="54">
        <v>1</v>
      </c>
      <c r="R234" s="133">
        <f>D304</f>
        <v>4344</v>
      </c>
      <c r="S234" s="1"/>
      <c r="T234" s="132" t="str">
        <f>$A$158</f>
        <v>50БМ.КТ-120</v>
      </c>
      <c r="U234" s="54" t="str">
        <f>$B$158</f>
        <v>Комплект траверс стола L1200мм</v>
      </c>
      <c r="V234" s="54" t="str">
        <f>$C$158</f>
        <v>1194*100*43</v>
      </c>
      <c r="W234" s="54">
        <v>1</v>
      </c>
      <c r="X234" s="133">
        <f>D$158</f>
        <v>3425</v>
      </c>
      <c r="Y234" s="124"/>
      <c r="Z234" s="132" t="str">
        <f t="shared" ref="Z234:Z262" si="49">$A$166</f>
        <v>50БМ.КСК</v>
      </c>
      <c r="AA234" s="54" t="str">
        <f t="shared" ref="AA234:AA262" si="50">$B$166</f>
        <v>Комплект соединительного крепления 2-х траверс к тумбам и шкафам</v>
      </c>
      <c r="AB234" s="54"/>
      <c r="AC234" s="54">
        <v>1</v>
      </c>
      <c r="AD234" s="133">
        <f t="shared" si="47"/>
        <v>1054</v>
      </c>
      <c r="AF234" s="132" t="s">
        <v>211</v>
      </c>
      <c r="AG234" s="54" t="s">
        <v>185</v>
      </c>
      <c r="AH234" s="54" t="s">
        <v>186</v>
      </c>
      <c r="AI234" s="54">
        <v>1</v>
      </c>
      <c r="AJ234" s="133">
        <f t="shared" si="48"/>
        <v>8536</v>
      </c>
      <c r="AL234" s="132" t="s">
        <v>212</v>
      </c>
      <c r="AM234" s="54" t="s">
        <v>189</v>
      </c>
      <c r="AN234" s="54" t="s">
        <v>187</v>
      </c>
      <c r="AO234" s="54">
        <v>1</v>
      </c>
      <c r="AP234" s="133">
        <f>D$195</f>
        <v>550</v>
      </c>
      <c r="AZ234" s="52" t="s">
        <v>263</v>
      </c>
      <c r="BF234" s="7"/>
      <c r="BG234" s="7"/>
      <c r="BH234" s="7"/>
      <c r="BI234" s="7"/>
      <c r="BJ234" s="7"/>
      <c r="BK234" s="64"/>
    </row>
    <row r="235" spans="1:63" x14ac:dyDescent="0.2">
      <c r="A235" s="22" t="s">
        <v>914</v>
      </c>
      <c r="B235" s="8" t="s">
        <v>38</v>
      </c>
      <c r="C235" s="4" t="s">
        <v>41</v>
      </c>
      <c r="D235" s="5">
        <f t="shared" si="41"/>
        <v>20629</v>
      </c>
      <c r="E235" s="66">
        <f t="shared" si="40"/>
        <v>26817.7</v>
      </c>
      <c r="F235" s="1" t="s">
        <v>915</v>
      </c>
      <c r="G235" s="99"/>
      <c r="H235" s="132" t="s">
        <v>174</v>
      </c>
      <c r="I235" s="54" t="s">
        <v>146</v>
      </c>
      <c r="J235" s="54" t="s">
        <v>151</v>
      </c>
      <c r="K235" s="54">
        <v>1</v>
      </c>
      <c r="L235" s="133">
        <f>D$169</f>
        <v>2410</v>
      </c>
      <c r="M235" s="186"/>
      <c r="N235" s="132" t="str">
        <f>$A$304</f>
        <v>50БОО.ОСЗ-72</v>
      </c>
      <c r="O235" s="54" t="str">
        <f>$B$304</f>
        <v>Опора стола О-образная завершающая 720мм</v>
      </c>
      <c r="P235" s="54" t="str">
        <f>$C$304</f>
        <v>720*60*718</v>
      </c>
      <c r="Q235" s="54">
        <v>1</v>
      </c>
      <c r="R235" s="133">
        <f>D304</f>
        <v>4344</v>
      </c>
      <c r="S235" s="1"/>
      <c r="T235" s="132" t="str">
        <f>$A$159</f>
        <v>50БМ.КТ-140</v>
      </c>
      <c r="U235" s="54" t="str">
        <f>$B$159</f>
        <v>Комплект траверс стола L1400мм</v>
      </c>
      <c r="V235" s="54" t="str">
        <f>$C$159</f>
        <v>1394*100*43</v>
      </c>
      <c r="W235" s="54">
        <v>1</v>
      </c>
      <c r="X235" s="133">
        <f>D$159</f>
        <v>3735</v>
      </c>
      <c r="Y235" s="124"/>
      <c r="Z235" s="132" t="str">
        <f t="shared" si="49"/>
        <v>50БМ.КСК</v>
      </c>
      <c r="AA235" s="54" t="str">
        <f t="shared" si="50"/>
        <v>Комплект соединительного крепления 2-х траверс к тумбам и шкафам</v>
      </c>
      <c r="AB235" s="54"/>
      <c r="AC235" s="54">
        <v>1</v>
      </c>
      <c r="AD235" s="133">
        <f t="shared" si="47"/>
        <v>1054</v>
      </c>
      <c r="AF235" s="132" t="s">
        <v>211</v>
      </c>
      <c r="AG235" s="54" t="s">
        <v>185</v>
      </c>
      <c r="AH235" s="54" t="s">
        <v>186</v>
      </c>
      <c r="AI235" s="54">
        <v>1</v>
      </c>
      <c r="AJ235" s="133">
        <f t="shared" si="48"/>
        <v>8536</v>
      </c>
      <c r="AL235" s="132" t="s">
        <v>212</v>
      </c>
      <c r="AM235" s="54" t="s">
        <v>189</v>
      </c>
      <c r="AN235" s="54" t="s">
        <v>187</v>
      </c>
      <c r="AO235" s="54">
        <v>1</v>
      </c>
      <c r="AP235" s="133">
        <f>D$195</f>
        <v>550</v>
      </c>
      <c r="AZ235" s="52" t="s">
        <v>264</v>
      </c>
      <c r="BF235" s="7"/>
      <c r="BG235" s="7"/>
      <c r="BH235" s="7"/>
      <c r="BI235" s="7"/>
      <c r="BJ235" s="7"/>
      <c r="BK235" s="64"/>
    </row>
    <row r="236" spans="1:63" x14ac:dyDescent="0.2">
      <c r="A236" s="22" t="s">
        <v>916</v>
      </c>
      <c r="B236" s="8" t="s">
        <v>38</v>
      </c>
      <c r="C236" s="4" t="s">
        <v>42</v>
      </c>
      <c r="D236" s="5">
        <f t="shared" si="41"/>
        <v>20738</v>
      </c>
      <c r="E236" s="66">
        <f t="shared" si="40"/>
        <v>26959.4</v>
      </c>
      <c r="F236" s="1" t="s">
        <v>917</v>
      </c>
      <c r="G236" s="99"/>
      <c r="H236" s="132" t="s">
        <v>175</v>
      </c>
      <c r="I236" s="4" t="s">
        <v>146</v>
      </c>
      <c r="J236" s="4" t="s">
        <v>152</v>
      </c>
      <c r="K236" s="4">
        <v>1</v>
      </c>
      <c r="L236" s="133">
        <f>D$170</f>
        <v>2519</v>
      </c>
      <c r="M236" s="186"/>
      <c r="N236" s="132" t="str">
        <f>$A$304</f>
        <v>50БОО.ОСЗ-72</v>
      </c>
      <c r="O236" s="4" t="str">
        <f>$B$304</f>
        <v>Опора стола О-образная завершающая 720мм</v>
      </c>
      <c r="P236" s="4" t="str">
        <f>$C$304</f>
        <v>720*60*718</v>
      </c>
      <c r="Q236" s="4">
        <v>1</v>
      </c>
      <c r="R236" s="133">
        <f>D304</f>
        <v>4344</v>
      </c>
      <c r="S236" s="1"/>
      <c r="T236" s="132" t="str">
        <f>$A$160</f>
        <v>50БМ.КТ-160</v>
      </c>
      <c r="U236" s="4" t="str">
        <f>$B$160</f>
        <v>Комплект траверс стола L1600мм</v>
      </c>
      <c r="V236" s="4" t="str">
        <f>$C$160</f>
        <v>1594*100*43</v>
      </c>
      <c r="W236" s="4">
        <v>1</v>
      </c>
      <c r="X236" s="133">
        <f>D$160</f>
        <v>3735</v>
      </c>
      <c r="Y236" s="124"/>
      <c r="Z236" s="132" t="str">
        <f t="shared" si="49"/>
        <v>50БМ.КСК</v>
      </c>
      <c r="AA236" s="4" t="str">
        <f t="shared" si="50"/>
        <v>Комплект соединительного крепления 2-х траверс к тумбам и шкафам</v>
      </c>
      <c r="AB236" s="4"/>
      <c r="AC236" s="4">
        <v>1</v>
      </c>
      <c r="AD236" s="133">
        <f t="shared" si="47"/>
        <v>1054</v>
      </c>
      <c r="AF236" s="132" t="s">
        <v>211</v>
      </c>
      <c r="AG236" s="4" t="s">
        <v>185</v>
      </c>
      <c r="AH236" s="4" t="s">
        <v>186</v>
      </c>
      <c r="AI236" s="4">
        <v>1</v>
      </c>
      <c r="AJ236" s="133">
        <f t="shared" si="48"/>
        <v>8536</v>
      </c>
      <c r="AL236" s="132" t="s">
        <v>212</v>
      </c>
      <c r="AM236" s="4" t="s">
        <v>189</v>
      </c>
      <c r="AN236" s="4" t="s">
        <v>187</v>
      </c>
      <c r="AO236" s="4">
        <v>1</v>
      </c>
      <c r="AP236" s="133">
        <f>D$195</f>
        <v>550</v>
      </c>
      <c r="AZ236" s="52" t="s">
        <v>265</v>
      </c>
    </row>
    <row r="237" spans="1:63" ht="16.5" thickBot="1" x14ac:dyDescent="0.25">
      <c r="A237" s="46" t="s">
        <v>918</v>
      </c>
      <c r="B237" s="29" t="s">
        <v>38</v>
      </c>
      <c r="C237" s="18" t="s">
        <v>43</v>
      </c>
      <c r="D237" s="43">
        <f t="shared" si="41"/>
        <v>21269</v>
      </c>
      <c r="E237" s="67">
        <f t="shared" si="40"/>
        <v>27649.7</v>
      </c>
      <c r="F237" s="1" t="s">
        <v>919</v>
      </c>
      <c r="G237" s="99"/>
      <c r="H237" s="135" t="s">
        <v>176</v>
      </c>
      <c r="I237" s="18" t="s">
        <v>146</v>
      </c>
      <c r="J237" s="18" t="s">
        <v>153</v>
      </c>
      <c r="K237" s="18">
        <v>1</v>
      </c>
      <c r="L237" s="141">
        <f>D$171</f>
        <v>2741</v>
      </c>
      <c r="M237" s="186"/>
      <c r="N237" s="135" t="str">
        <f>$A$304</f>
        <v>50БОО.ОСЗ-72</v>
      </c>
      <c r="O237" s="18" t="str">
        <f>$B$304</f>
        <v>Опора стола О-образная завершающая 720мм</v>
      </c>
      <c r="P237" s="18" t="str">
        <f>$C$304</f>
        <v>720*60*718</v>
      </c>
      <c r="Q237" s="18">
        <v>1</v>
      </c>
      <c r="R237" s="141">
        <f>D304</f>
        <v>4344</v>
      </c>
      <c r="S237" s="1"/>
      <c r="T237" s="137" t="str">
        <f>$A$161</f>
        <v>50БМ.КТ-180</v>
      </c>
      <c r="U237" s="18" t="str">
        <f>$B$161</f>
        <v>Комплект траверс стола L1800мм</v>
      </c>
      <c r="V237" s="18" t="str">
        <f>$C$161</f>
        <v>1794*100*43</v>
      </c>
      <c r="W237" s="18">
        <v>1</v>
      </c>
      <c r="X237" s="141">
        <f>D$161</f>
        <v>4044</v>
      </c>
      <c r="Y237" s="124"/>
      <c r="Z237" s="135" t="str">
        <f t="shared" si="49"/>
        <v>50БМ.КСК</v>
      </c>
      <c r="AA237" s="18" t="str">
        <f t="shared" si="50"/>
        <v>Комплект соединительного крепления 2-х траверс к тумбам и шкафам</v>
      </c>
      <c r="AB237" s="18"/>
      <c r="AC237" s="18">
        <v>1</v>
      </c>
      <c r="AD237" s="141">
        <f t="shared" si="47"/>
        <v>1054</v>
      </c>
      <c r="AF237" s="135" t="s">
        <v>211</v>
      </c>
      <c r="AG237" s="18" t="s">
        <v>185</v>
      </c>
      <c r="AH237" s="18" t="s">
        <v>186</v>
      </c>
      <c r="AI237" s="18">
        <v>1</v>
      </c>
      <c r="AJ237" s="141">
        <f t="shared" si="48"/>
        <v>8536</v>
      </c>
      <c r="AL237" s="135" t="s">
        <v>212</v>
      </c>
      <c r="AM237" s="18" t="s">
        <v>189</v>
      </c>
      <c r="AN237" s="18" t="s">
        <v>187</v>
      </c>
      <c r="AO237" s="18">
        <v>1</v>
      </c>
      <c r="AP237" s="141">
        <f>D$195</f>
        <v>550</v>
      </c>
      <c r="AZ237" s="78" t="s">
        <v>266</v>
      </c>
    </row>
    <row r="238" spans="1:63" x14ac:dyDescent="0.2">
      <c r="A238" s="36" t="s">
        <v>572</v>
      </c>
      <c r="B238" s="28" t="s">
        <v>38</v>
      </c>
      <c r="C238" s="13" t="s">
        <v>44</v>
      </c>
      <c r="D238" s="26">
        <f t="shared" si="41"/>
        <v>37041</v>
      </c>
      <c r="E238" s="65">
        <f t="shared" si="40"/>
        <v>48153.3</v>
      </c>
      <c r="F238" s="1" t="s">
        <v>920</v>
      </c>
      <c r="G238" s="99"/>
      <c r="H238" s="139" t="s">
        <v>172</v>
      </c>
      <c r="I238" s="97" t="s">
        <v>146</v>
      </c>
      <c r="J238" s="97" t="s">
        <v>149</v>
      </c>
      <c r="K238" s="97">
        <v>2</v>
      </c>
      <c r="L238" s="140">
        <f>D$167</f>
        <v>2086</v>
      </c>
      <c r="M238" s="186"/>
      <c r="N238" s="130" t="str">
        <f>$A$307</f>
        <v>50БОО.ОСЗ-147</v>
      </c>
      <c r="O238" s="59" t="str">
        <f>$B$307</f>
        <v>Опора стола О-образная завершающая 1475мм</v>
      </c>
      <c r="P238" s="59" t="str">
        <f>$C$307</f>
        <v>1475*60*718</v>
      </c>
      <c r="Q238" s="59">
        <v>1</v>
      </c>
      <c r="R238" s="131">
        <f>D307</f>
        <v>6795</v>
      </c>
      <c r="S238" s="1"/>
      <c r="T238" s="130" t="str">
        <f>$A$157</f>
        <v>50БМ.КТ-100</v>
      </c>
      <c r="U238" s="143" t="str">
        <f>$B$157</f>
        <v>Комплект траверс стола L1000мм</v>
      </c>
      <c r="V238" s="59" t="str">
        <f>$C$157</f>
        <v>994*100*43</v>
      </c>
      <c r="W238" s="59">
        <v>2</v>
      </c>
      <c r="X238" s="131">
        <f>D$157</f>
        <v>3115</v>
      </c>
      <c r="Y238" s="124"/>
      <c r="Z238" s="139" t="str">
        <f t="shared" si="49"/>
        <v>50БМ.КСК</v>
      </c>
      <c r="AA238" s="97" t="str">
        <f t="shared" si="50"/>
        <v>Комплект соединительного крепления 2-х траверс к тумбам и шкафам</v>
      </c>
      <c r="AB238" s="97"/>
      <c r="AC238" s="97">
        <v>2</v>
      </c>
      <c r="AD238" s="140">
        <f t="shared" si="47"/>
        <v>1054</v>
      </c>
      <c r="AF238" s="139" t="s">
        <v>211</v>
      </c>
      <c r="AG238" s="97" t="s">
        <v>185</v>
      </c>
      <c r="AH238" s="97" t="s">
        <v>186</v>
      </c>
      <c r="AI238" s="97">
        <v>2</v>
      </c>
      <c r="AJ238" s="140">
        <f t="shared" si="48"/>
        <v>8536</v>
      </c>
      <c r="AL238" s="130" t="s">
        <v>213</v>
      </c>
      <c r="AM238" s="13" t="s">
        <v>191</v>
      </c>
      <c r="AN238" s="13" t="s">
        <v>188</v>
      </c>
      <c r="AO238" s="13">
        <v>1</v>
      </c>
      <c r="AP238" s="131">
        <f>D$196</f>
        <v>664</v>
      </c>
      <c r="AZ238" s="57" t="s">
        <v>267</v>
      </c>
    </row>
    <row r="239" spans="1:63" x14ac:dyDescent="0.2">
      <c r="A239" s="22" t="s">
        <v>573</v>
      </c>
      <c r="B239" s="8" t="s">
        <v>38</v>
      </c>
      <c r="C239" s="4" t="s">
        <v>45</v>
      </c>
      <c r="D239" s="5">
        <f t="shared" si="41"/>
        <v>38093</v>
      </c>
      <c r="E239" s="66">
        <f t="shared" si="40"/>
        <v>49520.9</v>
      </c>
      <c r="F239" s="1" t="s">
        <v>921</v>
      </c>
      <c r="G239" s="99"/>
      <c r="H239" s="132" t="s">
        <v>173</v>
      </c>
      <c r="I239" s="4" t="s">
        <v>146</v>
      </c>
      <c r="J239" s="4" t="s">
        <v>150</v>
      </c>
      <c r="K239" s="4">
        <v>2</v>
      </c>
      <c r="L239" s="133">
        <f>D$168</f>
        <v>2302</v>
      </c>
      <c r="M239" s="186"/>
      <c r="N239" s="132" t="str">
        <f t="shared" ref="N239:N252" si="51">$A$307</f>
        <v>50БОО.ОСЗ-147</v>
      </c>
      <c r="O239" s="54" t="str">
        <f t="shared" ref="O239:O252" si="52">$B$307</f>
        <v>Опора стола О-образная завершающая 1475мм</v>
      </c>
      <c r="P239" s="54" t="str">
        <f t="shared" ref="P239:P252" si="53">$C$307</f>
        <v>1475*60*718</v>
      </c>
      <c r="Q239" s="54">
        <v>1</v>
      </c>
      <c r="R239" s="133">
        <f>D307</f>
        <v>6795</v>
      </c>
      <c r="S239" s="1"/>
      <c r="T239" s="132" t="str">
        <f>$A$158</f>
        <v>50БМ.КТ-120</v>
      </c>
      <c r="U239" s="54" t="str">
        <f>$B$158</f>
        <v>Комплект траверс стола L1200мм</v>
      </c>
      <c r="V239" s="54" t="str">
        <f>$C$158</f>
        <v>1194*100*43</v>
      </c>
      <c r="W239" s="54">
        <v>2</v>
      </c>
      <c r="X239" s="133">
        <f>D$158</f>
        <v>3425</v>
      </c>
      <c r="Y239" s="124"/>
      <c r="Z239" s="132" t="str">
        <f t="shared" si="49"/>
        <v>50БМ.КСК</v>
      </c>
      <c r="AA239" s="4" t="str">
        <f t="shared" si="50"/>
        <v>Комплект соединительного крепления 2-х траверс к тумбам и шкафам</v>
      </c>
      <c r="AB239" s="4"/>
      <c r="AC239" s="4">
        <v>2</v>
      </c>
      <c r="AD239" s="133">
        <f t="shared" si="47"/>
        <v>1054</v>
      </c>
      <c r="AF239" s="132" t="s">
        <v>211</v>
      </c>
      <c r="AG239" s="4" t="s">
        <v>185</v>
      </c>
      <c r="AH239" s="4" t="s">
        <v>186</v>
      </c>
      <c r="AI239" s="4">
        <v>2</v>
      </c>
      <c r="AJ239" s="133">
        <f t="shared" si="48"/>
        <v>8536</v>
      </c>
      <c r="AL239" s="132" t="s">
        <v>213</v>
      </c>
      <c r="AM239" s="4" t="s">
        <v>191</v>
      </c>
      <c r="AN239" s="4" t="s">
        <v>188</v>
      </c>
      <c r="AO239" s="4">
        <v>1</v>
      </c>
      <c r="AP239" s="133">
        <f>D$196</f>
        <v>664</v>
      </c>
      <c r="AZ239" s="52" t="s">
        <v>268</v>
      </c>
    </row>
    <row r="240" spans="1:63" x14ac:dyDescent="0.2">
      <c r="A240" s="22" t="s">
        <v>574</v>
      </c>
      <c r="B240" s="8" t="s">
        <v>38</v>
      </c>
      <c r="C240" s="4" t="s">
        <v>46</v>
      </c>
      <c r="D240" s="5">
        <f t="shared" si="41"/>
        <v>38929</v>
      </c>
      <c r="E240" s="66">
        <f t="shared" si="40"/>
        <v>50607.700000000004</v>
      </c>
      <c r="F240" s="1" t="s">
        <v>922</v>
      </c>
      <c r="G240" s="99"/>
      <c r="H240" s="132" t="s">
        <v>174</v>
      </c>
      <c r="I240" s="4" t="s">
        <v>146</v>
      </c>
      <c r="J240" s="4" t="s">
        <v>151</v>
      </c>
      <c r="K240" s="4">
        <v>2</v>
      </c>
      <c r="L240" s="133">
        <f>D$169</f>
        <v>2410</v>
      </c>
      <c r="M240" s="186"/>
      <c r="N240" s="132" t="str">
        <f t="shared" si="51"/>
        <v>50БОО.ОСЗ-147</v>
      </c>
      <c r="O240" s="54" t="str">
        <f t="shared" si="52"/>
        <v>Опора стола О-образная завершающая 1475мм</v>
      </c>
      <c r="P240" s="54" t="str">
        <f t="shared" si="53"/>
        <v>1475*60*718</v>
      </c>
      <c r="Q240" s="54">
        <v>1</v>
      </c>
      <c r="R240" s="133">
        <f>D307</f>
        <v>6795</v>
      </c>
      <c r="S240" s="1"/>
      <c r="T240" s="132" t="str">
        <f>$A$159</f>
        <v>50БМ.КТ-140</v>
      </c>
      <c r="U240" s="54" t="str">
        <f>$B$159</f>
        <v>Комплект траверс стола L1400мм</v>
      </c>
      <c r="V240" s="54" t="str">
        <f>$C$159</f>
        <v>1394*100*43</v>
      </c>
      <c r="W240" s="54">
        <v>2</v>
      </c>
      <c r="X240" s="133">
        <f>D$159</f>
        <v>3735</v>
      </c>
      <c r="Y240" s="124"/>
      <c r="Z240" s="132" t="str">
        <f t="shared" si="49"/>
        <v>50БМ.КСК</v>
      </c>
      <c r="AA240" s="4" t="str">
        <f t="shared" si="50"/>
        <v>Комплект соединительного крепления 2-х траверс к тумбам и шкафам</v>
      </c>
      <c r="AB240" s="4"/>
      <c r="AC240" s="4">
        <v>2</v>
      </c>
      <c r="AD240" s="133">
        <f t="shared" si="47"/>
        <v>1054</v>
      </c>
      <c r="AF240" s="132" t="s">
        <v>211</v>
      </c>
      <c r="AG240" s="4" t="s">
        <v>185</v>
      </c>
      <c r="AH240" s="4" t="s">
        <v>186</v>
      </c>
      <c r="AI240" s="4">
        <v>2</v>
      </c>
      <c r="AJ240" s="133">
        <f t="shared" si="48"/>
        <v>8536</v>
      </c>
      <c r="AL240" s="132" t="s">
        <v>213</v>
      </c>
      <c r="AM240" s="4" t="s">
        <v>191</v>
      </c>
      <c r="AN240" s="4" t="s">
        <v>188</v>
      </c>
      <c r="AO240" s="4">
        <v>1</v>
      </c>
      <c r="AP240" s="133">
        <f>D$196</f>
        <v>664</v>
      </c>
      <c r="AZ240" s="52" t="s">
        <v>269</v>
      </c>
    </row>
    <row r="241" spans="1:52" x14ac:dyDescent="0.2">
      <c r="A241" s="22" t="s">
        <v>575</v>
      </c>
      <c r="B241" s="8" t="s">
        <v>38</v>
      </c>
      <c r="C241" s="4" t="s">
        <v>47</v>
      </c>
      <c r="D241" s="5">
        <f t="shared" si="41"/>
        <v>39147</v>
      </c>
      <c r="E241" s="66">
        <f t="shared" si="40"/>
        <v>50891.1</v>
      </c>
      <c r="F241" s="1" t="s">
        <v>923</v>
      </c>
      <c r="G241" s="99"/>
      <c r="H241" s="132" t="s">
        <v>175</v>
      </c>
      <c r="I241" s="4" t="s">
        <v>146</v>
      </c>
      <c r="J241" s="4" t="s">
        <v>152</v>
      </c>
      <c r="K241" s="4">
        <v>2</v>
      </c>
      <c r="L241" s="133">
        <f>D$170</f>
        <v>2519</v>
      </c>
      <c r="M241" s="186"/>
      <c r="N241" s="132" t="str">
        <f t="shared" si="51"/>
        <v>50БОО.ОСЗ-147</v>
      </c>
      <c r="O241" s="4" t="str">
        <f t="shared" si="52"/>
        <v>Опора стола О-образная завершающая 1475мм</v>
      </c>
      <c r="P241" s="4" t="str">
        <f t="shared" si="53"/>
        <v>1475*60*718</v>
      </c>
      <c r="Q241" s="4">
        <v>1</v>
      </c>
      <c r="R241" s="133">
        <f>D307</f>
        <v>6795</v>
      </c>
      <c r="S241" s="1"/>
      <c r="T241" s="132" t="str">
        <f>$A$160</f>
        <v>50БМ.КТ-160</v>
      </c>
      <c r="U241" s="4" t="str">
        <f>$B$160</f>
        <v>Комплект траверс стола L1600мм</v>
      </c>
      <c r="V241" s="4" t="str">
        <f>$C$160</f>
        <v>1594*100*43</v>
      </c>
      <c r="W241" s="4">
        <v>2</v>
      </c>
      <c r="X241" s="133">
        <f>D$160</f>
        <v>3735</v>
      </c>
      <c r="Y241" s="124"/>
      <c r="Z241" s="132" t="str">
        <f t="shared" si="49"/>
        <v>50БМ.КСК</v>
      </c>
      <c r="AA241" s="4" t="str">
        <f t="shared" si="50"/>
        <v>Комплект соединительного крепления 2-х траверс к тумбам и шкафам</v>
      </c>
      <c r="AB241" s="4"/>
      <c r="AC241" s="4">
        <v>2</v>
      </c>
      <c r="AD241" s="133">
        <f t="shared" si="47"/>
        <v>1054</v>
      </c>
      <c r="AF241" s="132" t="s">
        <v>211</v>
      </c>
      <c r="AG241" s="4" t="s">
        <v>185</v>
      </c>
      <c r="AH241" s="4" t="s">
        <v>186</v>
      </c>
      <c r="AI241" s="4">
        <v>2</v>
      </c>
      <c r="AJ241" s="133">
        <f t="shared" si="48"/>
        <v>8536</v>
      </c>
      <c r="AL241" s="132" t="s">
        <v>213</v>
      </c>
      <c r="AM241" s="4" t="s">
        <v>191</v>
      </c>
      <c r="AN241" s="4" t="s">
        <v>188</v>
      </c>
      <c r="AO241" s="4">
        <v>1</v>
      </c>
      <c r="AP241" s="133">
        <f>D$196</f>
        <v>664</v>
      </c>
      <c r="AZ241" s="52" t="s">
        <v>270</v>
      </c>
    </row>
    <row r="242" spans="1:52" ht="16.5" thickBot="1" x14ac:dyDescent="0.25">
      <c r="A242" s="46" t="s">
        <v>576</v>
      </c>
      <c r="B242" s="29" t="s">
        <v>38</v>
      </c>
      <c r="C242" s="18" t="s">
        <v>48</v>
      </c>
      <c r="D242" s="43">
        <f t="shared" si="41"/>
        <v>40209</v>
      </c>
      <c r="E242" s="67">
        <f t="shared" si="40"/>
        <v>52271.700000000004</v>
      </c>
      <c r="F242" s="1" t="s">
        <v>924</v>
      </c>
      <c r="G242" s="99"/>
      <c r="H242" s="137" t="s">
        <v>176</v>
      </c>
      <c r="I242" s="30" t="s">
        <v>146</v>
      </c>
      <c r="J242" s="30" t="s">
        <v>153</v>
      </c>
      <c r="K242" s="30">
        <v>2</v>
      </c>
      <c r="L242" s="138">
        <f>D$171</f>
        <v>2741</v>
      </c>
      <c r="M242" s="186"/>
      <c r="N242" s="135" t="str">
        <f t="shared" si="51"/>
        <v>50БОО.ОСЗ-147</v>
      </c>
      <c r="O242" s="18" t="str">
        <f t="shared" si="52"/>
        <v>Опора стола О-образная завершающая 1475мм</v>
      </c>
      <c r="P242" s="18" t="str">
        <f t="shared" si="53"/>
        <v>1475*60*718</v>
      </c>
      <c r="Q242" s="18">
        <v>1</v>
      </c>
      <c r="R242" s="141">
        <f>D307</f>
        <v>6795</v>
      </c>
      <c r="S242" s="1"/>
      <c r="T242" s="137" t="str">
        <f>$A$161</f>
        <v>50БМ.КТ-180</v>
      </c>
      <c r="U242" s="18" t="str">
        <f>$B$161</f>
        <v>Комплект траверс стола L1800мм</v>
      </c>
      <c r="V242" s="18" t="str">
        <f>$C$161</f>
        <v>1794*100*43</v>
      </c>
      <c r="W242" s="18">
        <v>2</v>
      </c>
      <c r="X242" s="141">
        <f>D$161</f>
        <v>4044</v>
      </c>
      <c r="Y242" s="124"/>
      <c r="Z242" s="137" t="str">
        <f t="shared" si="49"/>
        <v>50БМ.КСК</v>
      </c>
      <c r="AA242" s="30" t="str">
        <f t="shared" si="50"/>
        <v>Комплект соединительного крепления 2-х траверс к тумбам и шкафам</v>
      </c>
      <c r="AB242" s="30"/>
      <c r="AC242" s="30">
        <v>2</v>
      </c>
      <c r="AD242" s="138">
        <f t="shared" si="47"/>
        <v>1054</v>
      </c>
      <c r="AF242" s="137" t="s">
        <v>211</v>
      </c>
      <c r="AG242" s="30" t="s">
        <v>185</v>
      </c>
      <c r="AH242" s="30" t="s">
        <v>186</v>
      </c>
      <c r="AI242" s="30">
        <v>2</v>
      </c>
      <c r="AJ242" s="138">
        <f t="shared" si="48"/>
        <v>8536</v>
      </c>
      <c r="AL242" s="135" t="s">
        <v>213</v>
      </c>
      <c r="AM242" s="18" t="s">
        <v>191</v>
      </c>
      <c r="AN242" s="18" t="s">
        <v>188</v>
      </c>
      <c r="AO242" s="18">
        <v>1</v>
      </c>
      <c r="AP242" s="141">
        <f>D$196</f>
        <v>664</v>
      </c>
      <c r="AZ242" s="78" t="s">
        <v>271</v>
      </c>
    </row>
    <row r="243" spans="1:52" ht="31.5" x14ac:dyDescent="0.2">
      <c r="A243" s="36" t="s">
        <v>944</v>
      </c>
      <c r="B243" s="28" t="s">
        <v>49</v>
      </c>
      <c r="C243" s="13" t="s">
        <v>50</v>
      </c>
      <c r="D243" s="26">
        <f t="shared" si="41"/>
        <v>35164</v>
      </c>
      <c r="E243" s="65">
        <f t="shared" si="40"/>
        <v>45713.200000000004</v>
      </c>
      <c r="F243" s="1" t="s">
        <v>945</v>
      </c>
      <c r="G243" s="99"/>
      <c r="H243" s="130" t="s">
        <v>172</v>
      </c>
      <c r="I243" s="13" t="s">
        <v>146</v>
      </c>
      <c r="J243" s="13" t="s">
        <v>149</v>
      </c>
      <c r="K243" s="13">
        <v>2</v>
      </c>
      <c r="L243" s="131">
        <f>D$167</f>
        <v>2086</v>
      </c>
      <c r="M243" s="186"/>
      <c r="N243" s="130" t="str">
        <f t="shared" si="51"/>
        <v>50БОО.ОСЗ-147</v>
      </c>
      <c r="O243" s="13" t="str">
        <f t="shared" si="52"/>
        <v>Опора стола О-образная завершающая 1475мм</v>
      </c>
      <c r="P243" s="13" t="str">
        <f t="shared" si="53"/>
        <v>1475*60*718</v>
      </c>
      <c r="Q243" s="13">
        <v>1</v>
      </c>
      <c r="R243" s="131">
        <f>D307</f>
        <v>6795</v>
      </c>
      <c r="S243" s="1"/>
      <c r="T243" s="130" t="str">
        <f>$A$157</f>
        <v>50БМ.КТ-100</v>
      </c>
      <c r="U243" s="143" t="str">
        <f>$B$157</f>
        <v>Комплект траверс стола L1000мм</v>
      </c>
      <c r="V243" s="59" t="str">
        <f>$C$157</f>
        <v>994*100*43</v>
      </c>
      <c r="W243" s="59">
        <v>2</v>
      </c>
      <c r="X243" s="131">
        <f>D$157</f>
        <v>3115</v>
      </c>
      <c r="Y243" s="124"/>
      <c r="Z243" s="130" t="str">
        <f t="shared" si="49"/>
        <v>50БМ.КСК</v>
      </c>
      <c r="AA243" s="13" t="str">
        <f t="shared" si="50"/>
        <v>Комплект соединительного крепления 2-х траверс к тумбам и шкафам</v>
      </c>
      <c r="AB243" s="13"/>
      <c r="AC243" s="13">
        <v>2</v>
      </c>
      <c r="AD243" s="131">
        <f t="shared" si="47"/>
        <v>1054</v>
      </c>
      <c r="AF243" s="130" t="s">
        <v>204</v>
      </c>
      <c r="AG243" s="13" t="s">
        <v>226</v>
      </c>
      <c r="AH243" s="13" t="s">
        <v>32</v>
      </c>
      <c r="AI243" s="13">
        <v>1</v>
      </c>
      <c r="AJ243" s="131">
        <f>D$43</f>
        <v>15859</v>
      </c>
      <c r="AL243" s="121"/>
      <c r="AM243" s="126"/>
      <c r="AN243" s="126"/>
      <c r="AO243" s="126"/>
      <c r="AP243" s="124"/>
      <c r="AZ243" s="57" t="s">
        <v>272</v>
      </c>
    </row>
    <row r="244" spans="1:52" ht="31.5" x14ac:dyDescent="0.2">
      <c r="A244" s="22" t="s">
        <v>946</v>
      </c>
      <c r="B244" s="25" t="s">
        <v>49</v>
      </c>
      <c r="C244" s="4" t="s">
        <v>51</v>
      </c>
      <c r="D244" s="5">
        <f t="shared" si="41"/>
        <v>36216</v>
      </c>
      <c r="E244" s="66">
        <f t="shared" si="40"/>
        <v>47080.800000000003</v>
      </c>
      <c r="F244" s="1" t="s">
        <v>947</v>
      </c>
      <c r="G244" s="99"/>
      <c r="H244" s="132" t="s">
        <v>173</v>
      </c>
      <c r="I244" s="4" t="s">
        <v>146</v>
      </c>
      <c r="J244" s="4" t="s">
        <v>150</v>
      </c>
      <c r="K244" s="4">
        <v>2</v>
      </c>
      <c r="L244" s="133">
        <f>D$168</f>
        <v>2302</v>
      </c>
      <c r="M244" s="186"/>
      <c r="N244" s="132" t="str">
        <f t="shared" si="51"/>
        <v>50БОО.ОСЗ-147</v>
      </c>
      <c r="O244" s="4" t="str">
        <f t="shared" si="52"/>
        <v>Опора стола О-образная завершающая 1475мм</v>
      </c>
      <c r="P244" s="4" t="str">
        <f t="shared" si="53"/>
        <v>1475*60*718</v>
      </c>
      <c r="Q244" s="4">
        <v>1</v>
      </c>
      <c r="R244" s="133">
        <f>D307</f>
        <v>6795</v>
      </c>
      <c r="S244" s="1"/>
      <c r="T244" s="132" t="str">
        <f>$A$158</f>
        <v>50БМ.КТ-120</v>
      </c>
      <c r="U244" s="54" t="str">
        <f>$B$158</f>
        <v>Комплект траверс стола L1200мм</v>
      </c>
      <c r="V244" s="54" t="str">
        <f>$C$158</f>
        <v>1194*100*43</v>
      </c>
      <c r="W244" s="54">
        <v>2</v>
      </c>
      <c r="X244" s="133">
        <f>D$158</f>
        <v>3425</v>
      </c>
      <c r="Y244" s="124"/>
      <c r="Z244" s="132" t="str">
        <f t="shared" si="49"/>
        <v>50БМ.КСК</v>
      </c>
      <c r="AA244" s="4" t="str">
        <f t="shared" si="50"/>
        <v>Комплект соединительного крепления 2-х траверс к тумбам и шкафам</v>
      </c>
      <c r="AB244" s="4"/>
      <c r="AC244" s="4">
        <v>2</v>
      </c>
      <c r="AD244" s="133">
        <f t="shared" si="47"/>
        <v>1054</v>
      </c>
      <c r="AF244" s="132" t="s">
        <v>204</v>
      </c>
      <c r="AG244" s="4" t="s">
        <v>226</v>
      </c>
      <c r="AH244" s="4" t="s">
        <v>32</v>
      </c>
      <c r="AI244" s="4">
        <v>1</v>
      </c>
      <c r="AJ244" s="133">
        <f>D$43</f>
        <v>15859</v>
      </c>
      <c r="AL244" s="121"/>
      <c r="AM244" s="126"/>
      <c r="AN244" s="126"/>
      <c r="AO244" s="126"/>
      <c r="AP244" s="124"/>
      <c r="AZ244" s="52" t="s">
        <v>273</v>
      </c>
    </row>
    <row r="245" spans="1:52" ht="31.5" x14ac:dyDescent="0.2">
      <c r="A245" s="22" t="s">
        <v>982</v>
      </c>
      <c r="B245" s="25" t="s">
        <v>49</v>
      </c>
      <c r="C245" s="4" t="s">
        <v>52</v>
      </c>
      <c r="D245" s="5">
        <f t="shared" si="41"/>
        <v>37052</v>
      </c>
      <c r="E245" s="66">
        <f t="shared" si="40"/>
        <v>48167.6</v>
      </c>
      <c r="F245" s="1" t="s">
        <v>983</v>
      </c>
      <c r="G245" s="99"/>
      <c r="H245" s="132" t="s">
        <v>174</v>
      </c>
      <c r="I245" s="4" t="s">
        <v>146</v>
      </c>
      <c r="J245" s="4" t="s">
        <v>151</v>
      </c>
      <c r="K245" s="4">
        <v>2</v>
      </c>
      <c r="L245" s="133">
        <f>D$169</f>
        <v>2410</v>
      </c>
      <c r="M245" s="186"/>
      <c r="N245" s="132" t="str">
        <f t="shared" si="51"/>
        <v>50БОО.ОСЗ-147</v>
      </c>
      <c r="O245" s="4" t="str">
        <f t="shared" si="52"/>
        <v>Опора стола О-образная завершающая 1475мм</v>
      </c>
      <c r="P245" s="4" t="str">
        <f t="shared" si="53"/>
        <v>1475*60*718</v>
      </c>
      <c r="Q245" s="4">
        <v>1</v>
      </c>
      <c r="R245" s="133">
        <f>D307</f>
        <v>6795</v>
      </c>
      <c r="S245" s="1"/>
      <c r="T245" s="132" t="str">
        <f>$A$159</f>
        <v>50БМ.КТ-140</v>
      </c>
      <c r="U245" s="54" t="str">
        <f>$B$159</f>
        <v>Комплект траверс стола L1400мм</v>
      </c>
      <c r="V245" s="54" t="str">
        <f>$C$159</f>
        <v>1394*100*43</v>
      </c>
      <c r="W245" s="54">
        <v>2</v>
      </c>
      <c r="X245" s="133">
        <f>D$159</f>
        <v>3735</v>
      </c>
      <c r="Y245" s="124"/>
      <c r="Z245" s="132" t="str">
        <f t="shared" si="49"/>
        <v>50БМ.КСК</v>
      </c>
      <c r="AA245" s="4" t="str">
        <f t="shared" si="50"/>
        <v>Комплект соединительного крепления 2-х траверс к тумбам и шкафам</v>
      </c>
      <c r="AB245" s="4"/>
      <c r="AC245" s="4">
        <v>2</v>
      </c>
      <c r="AD245" s="133">
        <f t="shared" si="47"/>
        <v>1054</v>
      </c>
      <c r="AF245" s="132" t="s">
        <v>204</v>
      </c>
      <c r="AG245" s="4" t="s">
        <v>226</v>
      </c>
      <c r="AH245" s="4" t="s">
        <v>32</v>
      </c>
      <c r="AI245" s="4">
        <v>1</v>
      </c>
      <c r="AJ245" s="133">
        <f>D$43</f>
        <v>15859</v>
      </c>
      <c r="AL245" s="121"/>
      <c r="AM245" s="126"/>
      <c r="AN245" s="126"/>
      <c r="AO245" s="126"/>
      <c r="AP245" s="124"/>
      <c r="AZ245" s="52" t="s">
        <v>274</v>
      </c>
    </row>
    <row r="246" spans="1:52" ht="31.5" x14ac:dyDescent="0.2">
      <c r="A246" s="22" t="s">
        <v>980</v>
      </c>
      <c r="B246" s="25" t="s">
        <v>49</v>
      </c>
      <c r="C246" s="4" t="s">
        <v>53</v>
      </c>
      <c r="D246" s="5">
        <f t="shared" si="41"/>
        <v>37270</v>
      </c>
      <c r="E246" s="66">
        <f t="shared" si="40"/>
        <v>48451</v>
      </c>
      <c r="F246" s="1" t="s">
        <v>981</v>
      </c>
      <c r="G246" s="99"/>
      <c r="H246" s="132" t="s">
        <v>175</v>
      </c>
      <c r="I246" s="4" t="s">
        <v>146</v>
      </c>
      <c r="J246" s="4" t="s">
        <v>152</v>
      </c>
      <c r="K246" s="4">
        <v>2</v>
      </c>
      <c r="L246" s="133">
        <f>D$170</f>
        <v>2519</v>
      </c>
      <c r="M246" s="186"/>
      <c r="N246" s="132" t="str">
        <f t="shared" si="51"/>
        <v>50БОО.ОСЗ-147</v>
      </c>
      <c r="O246" s="4" t="str">
        <f t="shared" si="52"/>
        <v>Опора стола О-образная завершающая 1475мм</v>
      </c>
      <c r="P246" s="4" t="str">
        <f t="shared" si="53"/>
        <v>1475*60*718</v>
      </c>
      <c r="Q246" s="4">
        <v>1</v>
      </c>
      <c r="R246" s="133">
        <f>D307</f>
        <v>6795</v>
      </c>
      <c r="S246" s="1"/>
      <c r="T246" s="132" t="str">
        <f>$A$160</f>
        <v>50БМ.КТ-160</v>
      </c>
      <c r="U246" s="4" t="str">
        <f>$B$160</f>
        <v>Комплект траверс стола L1600мм</v>
      </c>
      <c r="V246" s="4" t="str">
        <f>$C$160</f>
        <v>1594*100*43</v>
      </c>
      <c r="W246" s="4">
        <v>2</v>
      </c>
      <c r="X246" s="133">
        <f>D$160</f>
        <v>3735</v>
      </c>
      <c r="Y246" s="124"/>
      <c r="Z246" s="132" t="str">
        <f t="shared" si="49"/>
        <v>50БМ.КСК</v>
      </c>
      <c r="AA246" s="4" t="str">
        <f t="shared" si="50"/>
        <v>Комплект соединительного крепления 2-х траверс к тумбам и шкафам</v>
      </c>
      <c r="AB246" s="4"/>
      <c r="AC246" s="4">
        <v>2</v>
      </c>
      <c r="AD246" s="133">
        <f t="shared" si="47"/>
        <v>1054</v>
      </c>
      <c r="AF246" s="132" t="s">
        <v>204</v>
      </c>
      <c r="AG246" s="4" t="s">
        <v>226</v>
      </c>
      <c r="AH246" s="4" t="s">
        <v>32</v>
      </c>
      <c r="AI246" s="4">
        <v>1</v>
      </c>
      <c r="AJ246" s="133">
        <f>D$43</f>
        <v>15859</v>
      </c>
      <c r="AL246" s="121"/>
      <c r="AM246" s="126"/>
      <c r="AN246" s="126"/>
      <c r="AO246" s="126"/>
      <c r="AP246" s="124"/>
      <c r="AZ246" s="52" t="s">
        <v>275</v>
      </c>
    </row>
    <row r="247" spans="1:52" ht="32.25" thickBot="1" x14ac:dyDescent="0.25">
      <c r="A247" s="46" t="s">
        <v>948</v>
      </c>
      <c r="B247" s="31" t="s">
        <v>49</v>
      </c>
      <c r="C247" s="18" t="s">
        <v>54</v>
      </c>
      <c r="D247" s="43">
        <f t="shared" si="41"/>
        <v>38332</v>
      </c>
      <c r="E247" s="67">
        <f t="shared" si="40"/>
        <v>49831.6</v>
      </c>
      <c r="F247" s="1" t="s">
        <v>949</v>
      </c>
      <c r="G247" s="99"/>
      <c r="H247" s="135" t="s">
        <v>176</v>
      </c>
      <c r="I247" s="18" t="s">
        <v>146</v>
      </c>
      <c r="J247" s="18" t="s">
        <v>153</v>
      </c>
      <c r="K247" s="18">
        <v>2</v>
      </c>
      <c r="L247" s="141">
        <f>D$171</f>
        <v>2741</v>
      </c>
      <c r="M247" s="186"/>
      <c r="N247" s="135" t="str">
        <f t="shared" si="51"/>
        <v>50БОО.ОСЗ-147</v>
      </c>
      <c r="O247" s="18" t="str">
        <f t="shared" si="52"/>
        <v>Опора стола О-образная завершающая 1475мм</v>
      </c>
      <c r="P247" s="18" t="str">
        <f t="shared" si="53"/>
        <v>1475*60*718</v>
      </c>
      <c r="Q247" s="18">
        <v>1</v>
      </c>
      <c r="R247" s="141">
        <f>D307</f>
        <v>6795</v>
      </c>
      <c r="S247" s="1"/>
      <c r="T247" s="137" t="str">
        <f>$A$161</f>
        <v>50БМ.КТ-180</v>
      </c>
      <c r="U247" s="18" t="str">
        <f>$B$161</f>
        <v>Комплект траверс стола L1800мм</v>
      </c>
      <c r="V247" s="18" t="str">
        <f>$C$161</f>
        <v>1794*100*43</v>
      </c>
      <c r="W247" s="18">
        <v>2</v>
      </c>
      <c r="X247" s="141">
        <f>D$161</f>
        <v>4044</v>
      </c>
      <c r="Y247" s="124"/>
      <c r="Z247" s="135" t="str">
        <f t="shared" si="49"/>
        <v>50БМ.КСК</v>
      </c>
      <c r="AA247" s="18" t="str">
        <f t="shared" si="50"/>
        <v>Комплект соединительного крепления 2-х траверс к тумбам и шкафам</v>
      </c>
      <c r="AB247" s="18"/>
      <c r="AC247" s="18">
        <v>2</v>
      </c>
      <c r="AD247" s="141">
        <f t="shared" si="47"/>
        <v>1054</v>
      </c>
      <c r="AF247" s="135" t="s">
        <v>204</v>
      </c>
      <c r="AG247" s="18" t="s">
        <v>226</v>
      </c>
      <c r="AH247" s="18" t="s">
        <v>32</v>
      </c>
      <c r="AI247" s="18">
        <v>1</v>
      </c>
      <c r="AJ247" s="141">
        <f>D$43</f>
        <v>15859</v>
      </c>
      <c r="AL247" s="121"/>
      <c r="AM247" s="126"/>
      <c r="AN247" s="126"/>
      <c r="AO247" s="126"/>
      <c r="AP247" s="124"/>
      <c r="AZ247" s="78" t="s">
        <v>276</v>
      </c>
    </row>
    <row r="248" spans="1:52" ht="31.5" x14ac:dyDescent="0.2">
      <c r="A248" s="36" t="s">
        <v>950</v>
      </c>
      <c r="B248" s="28" t="s">
        <v>49</v>
      </c>
      <c r="C248" s="13" t="s">
        <v>55</v>
      </c>
      <c r="D248" s="26">
        <f t="shared" si="41"/>
        <v>38489</v>
      </c>
      <c r="E248" s="65">
        <f t="shared" si="40"/>
        <v>50035.700000000004</v>
      </c>
      <c r="F248" s="1" t="s">
        <v>951</v>
      </c>
      <c r="G248" s="99"/>
      <c r="H248" s="139" t="s">
        <v>172</v>
      </c>
      <c r="I248" s="97" t="s">
        <v>146</v>
      </c>
      <c r="J248" s="97" t="s">
        <v>149</v>
      </c>
      <c r="K248" s="97">
        <v>2</v>
      </c>
      <c r="L248" s="140">
        <f>D$167</f>
        <v>2086</v>
      </c>
      <c r="M248" s="186"/>
      <c r="N248" s="139" t="str">
        <f t="shared" si="51"/>
        <v>50БОО.ОСЗ-147</v>
      </c>
      <c r="O248" s="97" t="str">
        <f t="shared" si="52"/>
        <v>Опора стола О-образная завершающая 1475мм</v>
      </c>
      <c r="P248" s="97" t="str">
        <f t="shared" si="53"/>
        <v>1475*60*718</v>
      </c>
      <c r="Q248" s="97">
        <v>1</v>
      </c>
      <c r="R248" s="140">
        <f>D307</f>
        <v>6795</v>
      </c>
      <c r="S248" s="1"/>
      <c r="T248" s="130" t="str">
        <f>$A$157</f>
        <v>50БМ.КТ-100</v>
      </c>
      <c r="U248" s="143" t="str">
        <f>$B$157</f>
        <v>Комплект траверс стола L1000мм</v>
      </c>
      <c r="V248" s="59" t="str">
        <f>$C$157</f>
        <v>994*100*43</v>
      </c>
      <c r="W248" s="59">
        <v>2</v>
      </c>
      <c r="X248" s="131">
        <f>D$157</f>
        <v>3115</v>
      </c>
      <c r="Y248" s="124"/>
      <c r="Z248" s="139" t="str">
        <f t="shared" si="49"/>
        <v>50БМ.КСК</v>
      </c>
      <c r="AA248" s="97" t="str">
        <f t="shared" si="50"/>
        <v>Комплект соединительного крепления 2-х траверс к тумбам и шкафам</v>
      </c>
      <c r="AB248" s="97"/>
      <c r="AC248" s="97">
        <v>2</v>
      </c>
      <c r="AD248" s="140">
        <f t="shared" si="47"/>
        <v>1054</v>
      </c>
      <c r="AF248" s="132" t="s">
        <v>205</v>
      </c>
      <c r="AG248" s="4" t="s">
        <v>226</v>
      </c>
      <c r="AH248" s="4" t="s">
        <v>33</v>
      </c>
      <c r="AI248" s="4">
        <v>1</v>
      </c>
      <c r="AJ248" s="140">
        <f>D$44</f>
        <v>19184</v>
      </c>
      <c r="AL248" s="121"/>
      <c r="AM248" s="126"/>
      <c r="AN248" s="126"/>
      <c r="AO248" s="126"/>
      <c r="AP248" s="124"/>
      <c r="AZ248" s="57" t="s">
        <v>277</v>
      </c>
    </row>
    <row r="249" spans="1:52" ht="31.5" x14ac:dyDescent="0.2">
      <c r="A249" s="22" t="s">
        <v>952</v>
      </c>
      <c r="B249" s="25" t="s">
        <v>49</v>
      </c>
      <c r="C249" s="4" t="s">
        <v>56</v>
      </c>
      <c r="D249" s="5">
        <f t="shared" si="41"/>
        <v>39541</v>
      </c>
      <c r="E249" s="66">
        <f t="shared" si="40"/>
        <v>51403.3</v>
      </c>
      <c r="F249" s="1" t="s">
        <v>953</v>
      </c>
      <c r="G249" s="99"/>
      <c r="H249" s="132" t="s">
        <v>173</v>
      </c>
      <c r="I249" s="4" t="s">
        <v>146</v>
      </c>
      <c r="J249" s="4" t="s">
        <v>150</v>
      </c>
      <c r="K249" s="4">
        <v>2</v>
      </c>
      <c r="L249" s="133">
        <f>D$168</f>
        <v>2302</v>
      </c>
      <c r="M249" s="186"/>
      <c r="N249" s="132" t="str">
        <f t="shared" si="51"/>
        <v>50БОО.ОСЗ-147</v>
      </c>
      <c r="O249" s="4" t="str">
        <f t="shared" si="52"/>
        <v>Опора стола О-образная завершающая 1475мм</v>
      </c>
      <c r="P249" s="4" t="str">
        <f t="shared" si="53"/>
        <v>1475*60*718</v>
      </c>
      <c r="Q249" s="4">
        <v>1</v>
      </c>
      <c r="R249" s="133">
        <f>D307</f>
        <v>6795</v>
      </c>
      <c r="S249" s="1"/>
      <c r="T249" s="132" t="str">
        <f>$A$158</f>
        <v>50БМ.КТ-120</v>
      </c>
      <c r="U249" s="54" t="str">
        <f>$B$158</f>
        <v>Комплект траверс стола L1200мм</v>
      </c>
      <c r="V249" s="54" t="str">
        <f>$C$158</f>
        <v>1194*100*43</v>
      </c>
      <c r="W249" s="54">
        <v>2</v>
      </c>
      <c r="X249" s="133">
        <f>D$158</f>
        <v>3425</v>
      </c>
      <c r="Y249" s="124"/>
      <c r="Z249" s="132" t="str">
        <f t="shared" si="49"/>
        <v>50БМ.КСК</v>
      </c>
      <c r="AA249" s="4" t="str">
        <f t="shared" si="50"/>
        <v>Комплект соединительного крепления 2-х траверс к тумбам и шкафам</v>
      </c>
      <c r="AB249" s="4"/>
      <c r="AC249" s="4">
        <v>2</v>
      </c>
      <c r="AD249" s="133">
        <f t="shared" si="47"/>
        <v>1054</v>
      </c>
      <c r="AF249" s="132" t="s">
        <v>205</v>
      </c>
      <c r="AG249" s="4" t="s">
        <v>226</v>
      </c>
      <c r="AH249" s="4" t="s">
        <v>33</v>
      </c>
      <c r="AI249" s="4">
        <v>1</v>
      </c>
      <c r="AJ249" s="133">
        <f>D$44</f>
        <v>19184</v>
      </c>
      <c r="AL249" s="121"/>
      <c r="AM249" s="126"/>
      <c r="AN249" s="126"/>
      <c r="AO249" s="126"/>
      <c r="AP249" s="124"/>
      <c r="AZ249" s="52" t="s">
        <v>278</v>
      </c>
    </row>
    <row r="250" spans="1:52" ht="31.5" x14ac:dyDescent="0.2">
      <c r="A250" s="22" t="s">
        <v>954</v>
      </c>
      <c r="B250" s="25" t="s">
        <v>49</v>
      </c>
      <c r="C250" s="4" t="s">
        <v>57</v>
      </c>
      <c r="D250" s="5">
        <f t="shared" si="41"/>
        <v>40377</v>
      </c>
      <c r="E250" s="66">
        <f t="shared" si="40"/>
        <v>52490.1</v>
      </c>
      <c r="F250" s="1" t="s">
        <v>955</v>
      </c>
      <c r="G250" s="99"/>
      <c r="H250" s="132" t="s">
        <v>174</v>
      </c>
      <c r="I250" s="4" t="s">
        <v>146</v>
      </c>
      <c r="J250" s="4" t="s">
        <v>151</v>
      </c>
      <c r="K250" s="4">
        <v>2</v>
      </c>
      <c r="L250" s="133">
        <f>D$169</f>
        <v>2410</v>
      </c>
      <c r="M250" s="186"/>
      <c r="N250" s="132" t="str">
        <f t="shared" si="51"/>
        <v>50БОО.ОСЗ-147</v>
      </c>
      <c r="O250" s="4" t="str">
        <f t="shared" si="52"/>
        <v>Опора стола О-образная завершающая 1475мм</v>
      </c>
      <c r="P250" s="4" t="str">
        <f t="shared" si="53"/>
        <v>1475*60*718</v>
      </c>
      <c r="Q250" s="4">
        <v>1</v>
      </c>
      <c r="R250" s="133">
        <f>D307</f>
        <v>6795</v>
      </c>
      <c r="S250" s="1"/>
      <c r="T250" s="132" t="str">
        <f>$A$159</f>
        <v>50БМ.КТ-140</v>
      </c>
      <c r="U250" s="54" t="str">
        <f>$B$159</f>
        <v>Комплект траверс стола L1400мм</v>
      </c>
      <c r="V250" s="54" t="str">
        <f>$C$159</f>
        <v>1394*100*43</v>
      </c>
      <c r="W250" s="54">
        <v>2</v>
      </c>
      <c r="X250" s="133">
        <f>D$159</f>
        <v>3735</v>
      </c>
      <c r="Y250" s="124"/>
      <c r="Z250" s="132" t="str">
        <f t="shared" si="49"/>
        <v>50БМ.КСК</v>
      </c>
      <c r="AA250" s="4" t="str">
        <f t="shared" si="50"/>
        <v>Комплект соединительного крепления 2-х траверс к тумбам и шкафам</v>
      </c>
      <c r="AB250" s="4"/>
      <c r="AC250" s="4">
        <v>2</v>
      </c>
      <c r="AD250" s="133">
        <f t="shared" si="47"/>
        <v>1054</v>
      </c>
      <c r="AF250" s="132" t="s">
        <v>205</v>
      </c>
      <c r="AG250" s="4" t="s">
        <v>226</v>
      </c>
      <c r="AH250" s="4" t="s">
        <v>33</v>
      </c>
      <c r="AI250" s="4">
        <v>1</v>
      </c>
      <c r="AJ250" s="133">
        <f>D$44</f>
        <v>19184</v>
      </c>
      <c r="AL250" s="121"/>
      <c r="AM250" s="126"/>
      <c r="AN250" s="126"/>
      <c r="AO250" s="126"/>
      <c r="AP250" s="124"/>
      <c r="AZ250" s="52" t="s">
        <v>279</v>
      </c>
    </row>
    <row r="251" spans="1:52" ht="31.5" x14ac:dyDescent="0.2">
      <c r="A251" s="22" t="s">
        <v>956</v>
      </c>
      <c r="B251" s="25" t="s">
        <v>49</v>
      </c>
      <c r="C251" s="4" t="s">
        <v>58</v>
      </c>
      <c r="D251" s="5">
        <f t="shared" si="41"/>
        <v>40595</v>
      </c>
      <c r="E251" s="66">
        <f t="shared" si="40"/>
        <v>52773.5</v>
      </c>
      <c r="F251" s="1" t="s">
        <v>957</v>
      </c>
      <c r="G251" s="99"/>
      <c r="H251" s="132" t="s">
        <v>175</v>
      </c>
      <c r="I251" s="4" t="s">
        <v>146</v>
      </c>
      <c r="J251" s="4" t="s">
        <v>152</v>
      </c>
      <c r="K251" s="4">
        <v>2</v>
      </c>
      <c r="L251" s="133">
        <f>D$170</f>
        <v>2519</v>
      </c>
      <c r="M251" s="186"/>
      <c r="N251" s="132" t="str">
        <f t="shared" si="51"/>
        <v>50БОО.ОСЗ-147</v>
      </c>
      <c r="O251" s="4" t="str">
        <f t="shared" si="52"/>
        <v>Опора стола О-образная завершающая 1475мм</v>
      </c>
      <c r="P251" s="4" t="str">
        <f t="shared" si="53"/>
        <v>1475*60*718</v>
      </c>
      <c r="Q251" s="4">
        <v>1</v>
      </c>
      <c r="R251" s="133">
        <f>D307</f>
        <v>6795</v>
      </c>
      <c r="S251" s="1"/>
      <c r="T251" s="132" t="str">
        <f>$A$160</f>
        <v>50БМ.КТ-160</v>
      </c>
      <c r="U251" s="4" t="str">
        <f>$B$160</f>
        <v>Комплект траверс стола L1600мм</v>
      </c>
      <c r="V251" s="4" t="str">
        <f>$C$160</f>
        <v>1594*100*43</v>
      </c>
      <c r="W251" s="4">
        <v>2</v>
      </c>
      <c r="X251" s="133">
        <f>D$160</f>
        <v>3735</v>
      </c>
      <c r="Y251" s="124"/>
      <c r="Z251" s="132" t="str">
        <f t="shared" si="49"/>
        <v>50БМ.КСК</v>
      </c>
      <c r="AA251" s="4" t="str">
        <f t="shared" si="50"/>
        <v>Комплект соединительного крепления 2-х траверс к тумбам и шкафам</v>
      </c>
      <c r="AB251" s="4"/>
      <c r="AC251" s="4">
        <v>2</v>
      </c>
      <c r="AD251" s="133">
        <f t="shared" si="47"/>
        <v>1054</v>
      </c>
      <c r="AF251" s="132" t="s">
        <v>205</v>
      </c>
      <c r="AG251" s="4" t="s">
        <v>226</v>
      </c>
      <c r="AH251" s="4" t="s">
        <v>33</v>
      </c>
      <c r="AI251" s="4">
        <v>1</v>
      </c>
      <c r="AJ251" s="133">
        <f>D$44</f>
        <v>19184</v>
      </c>
      <c r="AL251" s="121"/>
      <c r="AM251" s="126"/>
      <c r="AN251" s="126"/>
      <c r="AO251" s="126"/>
      <c r="AP251" s="124"/>
      <c r="AZ251" s="52" t="s">
        <v>280</v>
      </c>
    </row>
    <row r="252" spans="1:52" ht="32.25" thickBot="1" x14ac:dyDescent="0.25">
      <c r="A252" s="46" t="s">
        <v>958</v>
      </c>
      <c r="B252" s="31" t="s">
        <v>49</v>
      </c>
      <c r="C252" s="18" t="s">
        <v>59</v>
      </c>
      <c r="D252" s="43">
        <f t="shared" si="41"/>
        <v>41657</v>
      </c>
      <c r="E252" s="67">
        <f t="shared" si="40"/>
        <v>54154.1</v>
      </c>
      <c r="F252" s="1" t="s">
        <v>959</v>
      </c>
      <c r="G252" s="99"/>
      <c r="H252" s="137" t="s">
        <v>176</v>
      </c>
      <c r="I252" s="30" t="s">
        <v>146</v>
      </c>
      <c r="J252" s="30" t="s">
        <v>153</v>
      </c>
      <c r="K252" s="30">
        <v>2</v>
      </c>
      <c r="L252" s="138">
        <f>D$171</f>
        <v>2741</v>
      </c>
      <c r="M252" s="186"/>
      <c r="N252" s="137" t="str">
        <f t="shared" si="51"/>
        <v>50БОО.ОСЗ-147</v>
      </c>
      <c r="O252" s="30" t="str">
        <f t="shared" si="52"/>
        <v>Опора стола О-образная завершающая 1475мм</v>
      </c>
      <c r="P252" s="30" t="str">
        <f t="shared" si="53"/>
        <v>1475*60*718</v>
      </c>
      <c r="Q252" s="30">
        <v>1</v>
      </c>
      <c r="R252" s="138">
        <f>D307</f>
        <v>6795</v>
      </c>
      <c r="S252" s="1"/>
      <c r="T252" s="137" t="str">
        <f>$A$161</f>
        <v>50БМ.КТ-180</v>
      </c>
      <c r="U252" s="18" t="str">
        <f>$B$161</f>
        <v>Комплект траверс стола L1800мм</v>
      </c>
      <c r="V252" s="18" t="str">
        <f>$C$161</f>
        <v>1794*100*43</v>
      </c>
      <c r="W252" s="18">
        <v>2</v>
      </c>
      <c r="X252" s="141">
        <f>D$161</f>
        <v>4044</v>
      </c>
      <c r="Y252" s="124"/>
      <c r="Z252" s="137" t="str">
        <f t="shared" si="49"/>
        <v>50БМ.КСК</v>
      </c>
      <c r="AA252" s="30" t="str">
        <f t="shared" si="50"/>
        <v>Комплект соединительного крепления 2-х траверс к тумбам и шкафам</v>
      </c>
      <c r="AB252" s="30"/>
      <c r="AC252" s="30">
        <v>2</v>
      </c>
      <c r="AD252" s="138">
        <f t="shared" si="47"/>
        <v>1054</v>
      </c>
      <c r="AF252" s="137" t="s">
        <v>205</v>
      </c>
      <c r="AG252" s="30" t="s">
        <v>226</v>
      </c>
      <c r="AH252" s="30" t="s">
        <v>33</v>
      </c>
      <c r="AI252" s="30">
        <v>1</v>
      </c>
      <c r="AJ252" s="138">
        <f>D$44</f>
        <v>19184</v>
      </c>
      <c r="AL252" s="121"/>
      <c r="AM252" s="126"/>
      <c r="AN252" s="126"/>
      <c r="AO252" s="126"/>
      <c r="AP252" s="124"/>
      <c r="AZ252" s="78" t="s">
        <v>281</v>
      </c>
    </row>
    <row r="253" spans="1:52" ht="31.5" x14ac:dyDescent="0.2">
      <c r="A253" s="36" t="s">
        <v>960</v>
      </c>
      <c r="B253" s="28" t="s">
        <v>60</v>
      </c>
      <c r="C253" s="13" t="s">
        <v>61</v>
      </c>
      <c r="D253" s="26">
        <f t="shared" si="41"/>
        <v>26807</v>
      </c>
      <c r="E253" s="65">
        <f t="shared" si="40"/>
        <v>34849.1</v>
      </c>
      <c r="F253" s="1" t="s">
        <v>961</v>
      </c>
      <c r="G253" s="99"/>
      <c r="H253" s="130" t="s">
        <v>172</v>
      </c>
      <c r="I253" s="13" t="s">
        <v>146</v>
      </c>
      <c r="J253" s="13" t="s">
        <v>149</v>
      </c>
      <c r="K253" s="13">
        <v>1</v>
      </c>
      <c r="L253" s="131">
        <f>D$167</f>
        <v>2086</v>
      </c>
      <c r="M253" s="186"/>
      <c r="N253" s="130" t="str">
        <f>$A$304</f>
        <v>50БОО.ОСЗ-72</v>
      </c>
      <c r="O253" s="13" t="str">
        <f>$B$304</f>
        <v>Опора стола О-образная завершающая 720мм</v>
      </c>
      <c r="P253" s="13" t="str">
        <f>$C$304</f>
        <v>720*60*718</v>
      </c>
      <c r="Q253" s="13">
        <v>1</v>
      </c>
      <c r="R253" s="131">
        <f>D304</f>
        <v>4344</v>
      </c>
      <c r="S253" s="1"/>
      <c r="T253" s="130" t="str">
        <f>$A$157</f>
        <v>50БМ.КТ-100</v>
      </c>
      <c r="U253" s="143" t="str">
        <f>$B$157</f>
        <v>Комплект траверс стола L1000мм</v>
      </c>
      <c r="V253" s="59" t="str">
        <f>$C$157</f>
        <v>994*100*43</v>
      </c>
      <c r="W253" s="59">
        <v>1</v>
      </c>
      <c r="X253" s="131">
        <f>D$157</f>
        <v>3115</v>
      </c>
      <c r="Y253" s="124"/>
      <c r="Z253" s="130" t="str">
        <f t="shared" si="49"/>
        <v>50БМ.КСК</v>
      </c>
      <c r="AA253" s="13" t="str">
        <f t="shared" si="50"/>
        <v>Комплект соединительного крепления 2-х траверс к тумбам и шкафам</v>
      </c>
      <c r="AB253" s="13"/>
      <c r="AC253" s="13">
        <v>1</v>
      </c>
      <c r="AD253" s="131">
        <f t="shared" si="47"/>
        <v>1054</v>
      </c>
      <c r="AF253" s="132" t="s">
        <v>206</v>
      </c>
      <c r="AG253" s="13" t="s">
        <v>226</v>
      </c>
      <c r="AH253" s="13" t="s">
        <v>34</v>
      </c>
      <c r="AI253" s="13">
        <v>1</v>
      </c>
      <c r="AJ253" s="131">
        <f>D$45</f>
        <v>16208</v>
      </c>
      <c r="AL253" s="121"/>
      <c r="AM253" s="126"/>
      <c r="AN253" s="126"/>
      <c r="AO253" s="126"/>
      <c r="AP253" s="124"/>
      <c r="AZ253" s="57" t="s">
        <v>282</v>
      </c>
    </row>
    <row r="254" spans="1:52" ht="31.5" x14ac:dyDescent="0.2">
      <c r="A254" s="22" t="s">
        <v>962</v>
      </c>
      <c r="B254" s="8" t="s">
        <v>60</v>
      </c>
      <c r="C254" s="4" t="s">
        <v>62</v>
      </c>
      <c r="D254" s="5">
        <f t="shared" si="41"/>
        <v>27333</v>
      </c>
      <c r="E254" s="66">
        <f t="shared" si="40"/>
        <v>35532.9</v>
      </c>
      <c r="F254" s="1" t="s">
        <v>963</v>
      </c>
      <c r="G254" s="99"/>
      <c r="H254" s="132" t="s">
        <v>173</v>
      </c>
      <c r="I254" s="4" t="s">
        <v>146</v>
      </c>
      <c r="J254" s="4" t="s">
        <v>150</v>
      </c>
      <c r="K254" s="4">
        <v>1</v>
      </c>
      <c r="L254" s="133">
        <f>D$168</f>
        <v>2302</v>
      </c>
      <c r="M254" s="186"/>
      <c r="N254" s="132" t="str">
        <f>$A$304</f>
        <v>50БОО.ОСЗ-72</v>
      </c>
      <c r="O254" s="4" t="str">
        <f>$B$304</f>
        <v>Опора стола О-образная завершающая 720мм</v>
      </c>
      <c r="P254" s="4" t="str">
        <f>$C$304</f>
        <v>720*60*718</v>
      </c>
      <c r="Q254" s="4">
        <v>1</v>
      </c>
      <c r="R254" s="133">
        <f>D304</f>
        <v>4344</v>
      </c>
      <c r="S254" s="1"/>
      <c r="T254" s="132" t="str">
        <f>$A$158</f>
        <v>50БМ.КТ-120</v>
      </c>
      <c r="U254" s="54" t="str">
        <f>$B$158</f>
        <v>Комплект траверс стола L1200мм</v>
      </c>
      <c r="V254" s="54" t="str">
        <f>$C$158</f>
        <v>1194*100*43</v>
      </c>
      <c r="W254" s="54">
        <v>1</v>
      </c>
      <c r="X254" s="133">
        <f>D$158</f>
        <v>3425</v>
      </c>
      <c r="Y254" s="124"/>
      <c r="Z254" s="132" t="str">
        <f t="shared" si="49"/>
        <v>50БМ.КСК</v>
      </c>
      <c r="AA254" s="4" t="str">
        <f t="shared" si="50"/>
        <v>Комплект соединительного крепления 2-х траверс к тумбам и шкафам</v>
      </c>
      <c r="AB254" s="4"/>
      <c r="AC254" s="4">
        <v>1</v>
      </c>
      <c r="AD254" s="133">
        <f t="shared" si="47"/>
        <v>1054</v>
      </c>
      <c r="AF254" s="132" t="s">
        <v>206</v>
      </c>
      <c r="AG254" s="4" t="s">
        <v>226</v>
      </c>
      <c r="AH254" s="4" t="s">
        <v>34</v>
      </c>
      <c r="AI254" s="4">
        <v>1</v>
      </c>
      <c r="AJ254" s="133">
        <f>D$45</f>
        <v>16208</v>
      </c>
      <c r="AL254" s="121"/>
      <c r="AM254" s="126"/>
      <c r="AN254" s="126"/>
      <c r="AO254" s="126"/>
      <c r="AP254" s="124"/>
      <c r="AZ254" s="52" t="s">
        <v>283</v>
      </c>
    </row>
    <row r="255" spans="1:52" ht="31.5" x14ac:dyDescent="0.2">
      <c r="A255" s="22" t="s">
        <v>964</v>
      </c>
      <c r="B255" s="8" t="s">
        <v>60</v>
      </c>
      <c r="C255" s="4" t="s">
        <v>63</v>
      </c>
      <c r="D255" s="5">
        <f t="shared" si="41"/>
        <v>27751</v>
      </c>
      <c r="E255" s="66">
        <f t="shared" ref="E255:E318" si="54">D255*$E$2</f>
        <v>36076.300000000003</v>
      </c>
      <c r="F255" s="1" t="s">
        <v>965</v>
      </c>
      <c r="G255" s="99"/>
      <c r="H255" s="132" t="s">
        <v>174</v>
      </c>
      <c r="I255" s="4" t="s">
        <v>146</v>
      </c>
      <c r="J255" s="4" t="s">
        <v>151</v>
      </c>
      <c r="K255" s="4">
        <v>1</v>
      </c>
      <c r="L255" s="133">
        <f>D$169</f>
        <v>2410</v>
      </c>
      <c r="M255" s="186"/>
      <c r="N255" s="132" t="str">
        <f>$A$304</f>
        <v>50БОО.ОСЗ-72</v>
      </c>
      <c r="O255" s="4" t="str">
        <f>$B$304</f>
        <v>Опора стола О-образная завершающая 720мм</v>
      </c>
      <c r="P255" s="4" t="str">
        <f>$C$304</f>
        <v>720*60*718</v>
      </c>
      <c r="Q255" s="4">
        <v>1</v>
      </c>
      <c r="R255" s="133">
        <f>D304</f>
        <v>4344</v>
      </c>
      <c r="S255" s="1"/>
      <c r="T255" s="132" t="str">
        <f>$A$159</f>
        <v>50БМ.КТ-140</v>
      </c>
      <c r="U255" s="54" t="str">
        <f>$B$159</f>
        <v>Комплект траверс стола L1400мм</v>
      </c>
      <c r="V255" s="54" t="str">
        <f>$C$159</f>
        <v>1394*100*43</v>
      </c>
      <c r="W255" s="54">
        <v>1</v>
      </c>
      <c r="X255" s="133">
        <f>D$159</f>
        <v>3735</v>
      </c>
      <c r="Y255" s="124"/>
      <c r="Z255" s="132" t="str">
        <f t="shared" si="49"/>
        <v>50БМ.КСК</v>
      </c>
      <c r="AA255" s="4" t="str">
        <f t="shared" si="50"/>
        <v>Комплект соединительного крепления 2-х траверс к тумбам и шкафам</v>
      </c>
      <c r="AB255" s="4"/>
      <c r="AC255" s="4">
        <v>1</v>
      </c>
      <c r="AD255" s="133">
        <f t="shared" si="47"/>
        <v>1054</v>
      </c>
      <c r="AF255" s="132" t="s">
        <v>206</v>
      </c>
      <c r="AG255" s="4" t="s">
        <v>226</v>
      </c>
      <c r="AH255" s="4" t="s">
        <v>34</v>
      </c>
      <c r="AI255" s="4">
        <v>1</v>
      </c>
      <c r="AJ255" s="133">
        <f>D$45</f>
        <v>16208</v>
      </c>
      <c r="AL255" s="121"/>
      <c r="AM255" s="126"/>
      <c r="AN255" s="126"/>
      <c r="AO255" s="126"/>
      <c r="AP255" s="124"/>
      <c r="AZ255" s="52" t="s">
        <v>284</v>
      </c>
    </row>
    <row r="256" spans="1:52" ht="31.5" x14ac:dyDescent="0.2">
      <c r="A256" s="22" t="s">
        <v>966</v>
      </c>
      <c r="B256" s="8" t="s">
        <v>60</v>
      </c>
      <c r="C256" s="4" t="s">
        <v>64</v>
      </c>
      <c r="D256" s="5">
        <f t="shared" si="41"/>
        <v>27860</v>
      </c>
      <c r="E256" s="66">
        <f t="shared" si="54"/>
        <v>36218</v>
      </c>
      <c r="F256" s="1" t="s">
        <v>967</v>
      </c>
      <c r="G256" s="99"/>
      <c r="H256" s="132" t="s">
        <v>175</v>
      </c>
      <c r="I256" s="4" t="s">
        <v>146</v>
      </c>
      <c r="J256" s="4" t="s">
        <v>152</v>
      </c>
      <c r="K256" s="4">
        <v>1</v>
      </c>
      <c r="L256" s="133">
        <f>D$170</f>
        <v>2519</v>
      </c>
      <c r="M256" s="186"/>
      <c r="N256" s="132" t="str">
        <f>$A$304</f>
        <v>50БОО.ОСЗ-72</v>
      </c>
      <c r="O256" s="4" t="str">
        <f>$B$304</f>
        <v>Опора стола О-образная завершающая 720мм</v>
      </c>
      <c r="P256" s="4" t="str">
        <f>$C$304</f>
        <v>720*60*718</v>
      </c>
      <c r="Q256" s="4">
        <v>1</v>
      </c>
      <c r="R256" s="133">
        <f>D304</f>
        <v>4344</v>
      </c>
      <c r="S256" s="1"/>
      <c r="T256" s="132" t="str">
        <f>$A$160</f>
        <v>50БМ.КТ-160</v>
      </c>
      <c r="U256" s="4" t="str">
        <f>$B$160</f>
        <v>Комплект траверс стола L1600мм</v>
      </c>
      <c r="V256" s="4" t="str">
        <f>$C$160</f>
        <v>1594*100*43</v>
      </c>
      <c r="W256" s="4">
        <v>1</v>
      </c>
      <c r="X256" s="133">
        <f>D$160</f>
        <v>3735</v>
      </c>
      <c r="Y256" s="124"/>
      <c r="Z256" s="132" t="str">
        <f t="shared" si="49"/>
        <v>50БМ.КСК</v>
      </c>
      <c r="AA256" s="4" t="str">
        <f t="shared" si="50"/>
        <v>Комплект соединительного крепления 2-х траверс к тумбам и шкафам</v>
      </c>
      <c r="AB256" s="4"/>
      <c r="AC256" s="4">
        <v>1</v>
      </c>
      <c r="AD256" s="133">
        <f t="shared" si="47"/>
        <v>1054</v>
      </c>
      <c r="AF256" s="132" t="s">
        <v>206</v>
      </c>
      <c r="AG256" s="4" t="s">
        <v>226</v>
      </c>
      <c r="AH256" s="4" t="s">
        <v>34</v>
      </c>
      <c r="AI256" s="4">
        <v>1</v>
      </c>
      <c r="AJ256" s="133">
        <f>D$45</f>
        <v>16208</v>
      </c>
      <c r="AL256" s="121"/>
      <c r="AM256" s="126"/>
      <c r="AN256" s="126"/>
      <c r="AO256" s="126"/>
      <c r="AP256" s="124"/>
      <c r="AZ256" s="52" t="s">
        <v>285</v>
      </c>
    </row>
    <row r="257" spans="1:52" ht="32.25" thickBot="1" x14ac:dyDescent="0.25">
      <c r="A257" s="46" t="s">
        <v>968</v>
      </c>
      <c r="B257" s="29" t="s">
        <v>60</v>
      </c>
      <c r="C257" s="18" t="s">
        <v>65</v>
      </c>
      <c r="D257" s="43">
        <f t="shared" si="41"/>
        <v>28391</v>
      </c>
      <c r="E257" s="67">
        <f t="shared" si="54"/>
        <v>36908.300000000003</v>
      </c>
      <c r="F257" s="1" t="s">
        <v>969</v>
      </c>
      <c r="G257" s="99"/>
      <c r="H257" s="135" t="s">
        <v>176</v>
      </c>
      <c r="I257" s="18" t="s">
        <v>146</v>
      </c>
      <c r="J257" s="18" t="s">
        <v>153</v>
      </c>
      <c r="K257" s="18">
        <v>1</v>
      </c>
      <c r="L257" s="141">
        <f>D$171</f>
        <v>2741</v>
      </c>
      <c r="M257" s="186"/>
      <c r="N257" s="135" t="str">
        <f>$A$304</f>
        <v>50БОО.ОСЗ-72</v>
      </c>
      <c r="O257" s="18" t="str">
        <f>$B$304</f>
        <v>Опора стола О-образная завершающая 720мм</v>
      </c>
      <c r="P257" s="18" t="str">
        <f>$C$304</f>
        <v>720*60*718</v>
      </c>
      <c r="Q257" s="18">
        <v>1</v>
      </c>
      <c r="R257" s="141">
        <f>D304</f>
        <v>4344</v>
      </c>
      <c r="S257" s="1"/>
      <c r="T257" s="137" t="str">
        <f>$A$161</f>
        <v>50БМ.КТ-180</v>
      </c>
      <c r="U257" s="18" t="str">
        <f>$B$161</f>
        <v>Комплект траверс стола L1800мм</v>
      </c>
      <c r="V257" s="18" t="str">
        <f>$C$161</f>
        <v>1794*100*43</v>
      </c>
      <c r="W257" s="18">
        <v>1</v>
      </c>
      <c r="X257" s="141">
        <f>D$161</f>
        <v>4044</v>
      </c>
      <c r="Y257" s="124"/>
      <c r="Z257" s="135" t="str">
        <f t="shared" si="49"/>
        <v>50БМ.КСК</v>
      </c>
      <c r="AA257" s="18" t="str">
        <f t="shared" si="50"/>
        <v>Комплект соединительного крепления 2-х траверс к тумбам и шкафам</v>
      </c>
      <c r="AB257" s="18"/>
      <c r="AC257" s="18">
        <v>1</v>
      </c>
      <c r="AD257" s="141">
        <f t="shared" si="47"/>
        <v>1054</v>
      </c>
      <c r="AF257" s="135" t="s">
        <v>206</v>
      </c>
      <c r="AG257" s="18" t="s">
        <v>226</v>
      </c>
      <c r="AH257" s="18" t="s">
        <v>34</v>
      </c>
      <c r="AI257" s="18">
        <v>1</v>
      </c>
      <c r="AJ257" s="141">
        <f>D$45</f>
        <v>16208</v>
      </c>
      <c r="AL257" s="121"/>
      <c r="AM257" s="126"/>
      <c r="AN257" s="126"/>
      <c r="AO257" s="126"/>
      <c r="AP257" s="124"/>
      <c r="AZ257" s="78" t="s">
        <v>286</v>
      </c>
    </row>
    <row r="258" spans="1:52" ht="31.5" x14ac:dyDescent="0.2">
      <c r="A258" s="36" t="s">
        <v>970</v>
      </c>
      <c r="B258" s="28" t="s">
        <v>49</v>
      </c>
      <c r="C258" s="13" t="s">
        <v>66</v>
      </c>
      <c r="D258" s="26">
        <f t="shared" si="41"/>
        <v>51228</v>
      </c>
      <c r="E258" s="65">
        <f t="shared" si="54"/>
        <v>66596.400000000009</v>
      </c>
      <c r="F258" s="1" t="s">
        <v>971</v>
      </c>
      <c r="G258" s="99"/>
      <c r="H258" s="130" t="s">
        <v>172</v>
      </c>
      <c r="I258" s="13" t="s">
        <v>146</v>
      </c>
      <c r="J258" s="13" t="s">
        <v>149</v>
      </c>
      <c r="K258" s="13">
        <v>2</v>
      </c>
      <c r="L258" s="131">
        <f>D$167</f>
        <v>2086</v>
      </c>
      <c r="M258" s="186"/>
      <c r="N258" s="139" t="str">
        <f>$A$307</f>
        <v>50БОО.ОСЗ-147</v>
      </c>
      <c r="O258" s="97" t="str">
        <f>$B$307</f>
        <v>Опора стола О-образная завершающая 1475мм</v>
      </c>
      <c r="P258" s="97" t="str">
        <f>$C$307</f>
        <v>1475*60*718</v>
      </c>
      <c r="Q258" s="97">
        <v>1</v>
      </c>
      <c r="R258" s="140">
        <f>D307</f>
        <v>6795</v>
      </c>
      <c r="S258" s="1"/>
      <c r="T258" s="130" t="str">
        <f>$A$157</f>
        <v>50БМ.КТ-100</v>
      </c>
      <c r="U258" s="143" t="str">
        <f>$B$157</f>
        <v>Комплект траверс стола L1000мм</v>
      </c>
      <c r="V258" s="59" t="str">
        <f>$C$157</f>
        <v>994*100*43</v>
      </c>
      <c r="W258" s="59">
        <v>2</v>
      </c>
      <c r="X258" s="131">
        <f>D$157</f>
        <v>3115</v>
      </c>
      <c r="Y258" s="124"/>
      <c r="Z258" s="130" t="str">
        <f t="shared" si="49"/>
        <v>50БМ.КСК</v>
      </c>
      <c r="AA258" s="13" t="str">
        <f t="shared" si="50"/>
        <v>Комплект соединительного крепления 2-х траверс к тумбам и шкафам</v>
      </c>
      <c r="AB258" s="13"/>
      <c r="AC258" s="13">
        <v>2</v>
      </c>
      <c r="AD258" s="131">
        <f t="shared" si="47"/>
        <v>1054</v>
      </c>
      <c r="AF258" s="130" t="s">
        <v>207</v>
      </c>
      <c r="AG258" s="13" t="s">
        <v>226</v>
      </c>
      <c r="AH258" s="13" t="s">
        <v>35</v>
      </c>
      <c r="AI258" s="13">
        <v>1</v>
      </c>
      <c r="AJ258" s="131">
        <f>D$46</f>
        <v>31923</v>
      </c>
      <c r="AL258" s="121"/>
      <c r="AM258" s="126"/>
      <c r="AN258" s="126"/>
      <c r="AO258" s="126"/>
      <c r="AP258" s="124"/>
      <c r="AZ258" s="57" t="s">
        <v>287</v>
      </c>
    </row>
    <row r="259" spans="1:52" ht="31.5" x14ac:dyDescent="0.2">
      <c r="A259" s="22" t="s">
        <v>972</v>
      </c>
      <c r="B259" s="8" t="s">
        <v>49</v>
      </c>
      <c r="C259" s="4" t="s">
        <v>67</v>
      </c>
      <c r="D259" s="5">
        <f t="shared" si="41"/>
        <v>52280</v>
      </c>
      <c r="E259" s="66">
        <f t="shared" si="54"/>
        <v>67964</v>
      </c>
      <c r="F259" s="1" t="s">
        <v>973</v>
      </c>
      <c r="G259" s="99"/>
      <c r="H259" s="132" t="s">
        <v>173</v>
      </c>
      <c r="I259" s="4" t="s">
        <v>146</v>
      </c>
      <c r="J259" s="4" t="s">
        <v>150</v>
      </c>
      <c r="K259" s="4">
        <v>2</v>
      </c>
      <c r="L259" s="133">
        <f>D$168</f>
        <v>2302</v>
      </c>
      <c r="M259" s="186"/>
      <c r="N259" s="132" t="str">
        <f>$A$307</f>
        <v>50БОО.ОСЗ-147</v>
      </c>
      <c r="O259" s="4" t="str">
        <f>$B$307</f>
        <v>Опора стола О-образная завершающая 1475мм</v>
      </c>
      <c r="P259" s="4" t="str">
        <f>$C$307</f>
        <v>1475*60*718</v>
      </c>
      <c r="Q259" s="4">
        <v>1</v>
      </c>
      <c r="R259" s="133">
        <f>D307</f>
        <v>6795</v>
      </c>
      <c r="S259" s="1"/>
      <c r="T259" s="132" t="str">
        <f>$A$158</f>
        <v>50БМ.КТ-120</v>
      </c>
      <c r="U259" s="54" t="str">
        <f>$B$158</f>
        <v>Комплект траверс стола L1200мм</v>
      </c>
      <c r="V259" s="54" t="str">
        <f>$C$158</f>
        <v>1194*100*43</v>
      </c>
      <c r="W259" s="54">
        <v>2</v>
      </c>
      <c r="X259" s="133">
        <f>D$158</f>
        <v>3425</v>
      </c>
      <c r="Y259" s="124"/>
      <c r="Z259" s="132" t="str">
        <f t="shared" si="49"/>
        <v>50БМ.КСК</v>
      </c>
      <c r="AA259" s="4" t="str">
        <f t="shared" si="50"/>
        <v>Комплект соединительного крепления 2-х траверс к тумбам и шкафам</v>
      </c>
      <c r="AB259" s="4"/>
      <c r="AC259" s="4">
        <v>2</v>
      </c>
      <c r="AD259" s="133">
        <f t="shared" si="47"/>
        <v>1054</v>
      </c>
      <c r="AF259" s="132" t="s">
        <v>207</v>
      </c>
      <c r="AG259" s="4" t="s">
        <v>226</v>
      </c>
      <c r="AH259" s="4" t="s">
        <v>35</v>
      </c>
      <c r="AI259" s="4">
        <v>1</v>
      </c>
      <c r="AJ259" s="133">
        <f>D$46</f>
        <v>31923</v>
      </c>
      <c r="AL259" s="121"/>
      <c r="AM259" s="126"/>
      <c r="AN259" s="126"/>
      <c r="AO259" s="126"/>
      <c r="AP259" s="124"/>
      <c r="AZ259" s="52" t="s">
        <v>288</v>
      </c>
    </row>
    <row r="260" spans="1:52" ht="31.5" x14ac:dyDescent="0.2">
      <c r="A260" s="22" t="s">
        <v>974</v>
      </c>
      <c r="B260" s="8" t="s">
        <v>49</v>
      </c>
      <c r="C260" s="4" t="s">
        <v>68</v>
      </c>
      <c r="D260" s="5">
        <f t="shared" si="41"/>
        <v>53116</v>
      </c>
      <c r="E260" s="66">
        <f t="shared" si="54"/>
        <v>69050.8</v>
      </c>
      <c r="F260" s="1" t="s">
        <v>975</v>
      </c>
      <c r="G260" s="99"/>
      <c r="H260" s="132" t="s">
        <v>174</v>
      </c>
      <c r="I260" s="4" t="s">
        <v>146</v>
      </c>
      <c r="J260" s="4" t="s">
        <v>151</v>
      </c>
      <c r="K260" s="4">
        <v>2</v>
      </c>
      <c r="L260" s="133">
        <f>D$169</f>
        <v>2410</v>
      </c>
      <c r="M260" s="186"/>
      <c r="N260" s="132" t="str">
        <f>$A$307</f>
        <v>50БОО.ОСЗ-147</v>
      </c>
      <c r="O260" s="4" t="str">
        <f>$B$307</f>
        <v>Опора стола О-образная завершающая 1475мм</v>
      </c>
      <c r="P260" s="4" t="str">
        <f>$C$307</f>
        <v>1475*60*718</v>
      </c>
      <c r="Q260" s="4">
        <v>1</v>
      </c>
      <c r="R260" s="133">
        <f>D307</f>
        <v>6795</v>
      </c>
      <c r="S260" s="1"/>
      <c r="T260" s="132" t="str">
        <f>$A$159</f>
        <v>50БМ.КТ-140</v>
      </c>
      <c r="U260" s="54" t="str">
        <f>$B$159</f>
        <v>Комплект траверс стола L1400мм</v>
      </c>
      <c r="V260" s="54" t="str">
        <f>$C$159</f>
        <v>1394*100*43</v>
      </c>
      <c r="W260" s="54">
        <v>2</v>
      </c>
      <c r="X260" s="133">
        <f>D$159</f>
        <v>3735</v>
      </c>
      <c r="Y260" s="124"/>
      <c r="Z260" s="132" t="str">
        <f t="shared" si="49"/>
        <v>50БМ.КСК</v>
      </c>
      <c r="AA260" s="4" t="str">
        <f t="shared" si="50"/>
        <v>Комплект соединительного крепления 2-х траверс к тумбам и шкафам</v>
      </c>
      <c r="AB260" s="4"/>
      <c r="AC260" s="4">
        <v>2</v>
      </c>
      <c r="AD260" s="133">
        <f t="shared" si="47"/>
        <v>1054</v>
      </c>
      <c r="AF260" s="132" t="s">
        <v>207</v>
      </c>
      <c r="AG260" s="4" t="s">
        <v>226</v>
      </c>
      <c r="AH260" s="4" t="s">
        <v>35</v>
      </c>
      <c r="AI260" s="4">
        <v>1</v>
      </c>
      <c r="AJ260" s="133">
        <f>D$46</f>
        <v>31923</v>
      </c>
      <c r="AL260" s="121"/>
      <c r="AM260" s="126"/>
      <c r="AN260" s="126"/>
      <c r="AO260" s="126"/>
      <c r="AP260" s="124"/>
      <c r="AZ260" s="52" t="s">
        <v>289</v>
      </c>
    </row>
    <row r="261" spans="1:52" ht="31.5" x14ac:dyDescent="0.2">
      <c r="A261" s="22" t="s">
        <v>976</v>
      </c>
      <c r="B261" s="8" t="s">
        <v>49</v>
      </c>
      <c r="C261" s="4" t="s">
        <v>69</v>
      </c>
      <c r="D261" s="5">
        <f t="shared" si="41"/>
        <v>53334</v>
      </c>
      <c r="E261" s="66">
        <f t="shared" si="54"/>
        <v>69334.2</v>
      </c>
      <c r="F261" s="1" t="s">
        <v>977</v>
      </c>
      <c r="G261" s="99"/>
      <c r="H261" s="132" t="s">
        <v>175</v>
      </c>
      <c r="I261" s="4" t="s">
        <v>146</v>
      </c>
      <c r="J261" s="4" t="s">
        <v>152</v>
      </c>
      <c r="K261" s="4">
        <v>2</v>
      </c>
      <c r="L261" s="133">
        <f>D$170</f>
        <v>2519</v>
      </c>
      <c r="M261" s="186"/>
      <c r="N261" s="132" t="str">
        <f>$A$307</f>
        <v>50БОО.ОСЗ-147</v>
      </c>
      <c r="O261" s="4" t="str">
        <f>$B$307</f>
        <v>Опора стола О-образная завершающая 1475мм</v>
      </c>
      <c r="P261" s="4" t="str">
        <f>$C$307</f>
        <v>1475*60*718</v>
      </c>
      <c r="Q261" s="4">
        <v>1</v>
      </c>
      <c r="R261" s="133">
        <f>D307</f>
        <v>6795</v>
      </c>
      <c r="S261" s="1"/>
      <c r="T261" s="132" t="str">
        <f>$A$160</f>
        <v>50БМ.КТ-160</v>
      </c>
      <c r="U261" s="4" t="str">
        <f>$B$160</f>
        <v>Комплект траверс стола L1600мм</v>
      </c>
      <c r="V261" s="4" t="str">
        <f>$C$160</f>
        <v>1594*100*43</v>
      </c>
      <c r="W261" s="4">
        <v>2</v>
      </c>
      <c r="X261" s="133">
        <f>D$160</f>
        <v>3735</v>
      </c>
      <c r="Y261" s="124"/>
      <c r="Z261" s="132" t="str">
        <f t="shared" si="49"/>
        <v>50БМ.КСК</v>
      </c>
      <c r="AA261" s="4" t="str">
        <f t="shared" si="50"/>
        <v>Комплект соединительного крепления 2-х траверс к тумбам и шкафам</v>
      </c>
      <c r="AB261" s="4"/>
      <c r="AC261" s="4">
        <v>2</v>
      </c>
      <c r="AD261" s="133">
        <f t="shared" si="47"/>
        <v>1054</v>
      </c>
      <c r="AF261" s="132" t="s">
        <v>207</v>
      </c>
      <c r="AG261" s="4" t="s">
        <v>226</v>
      </c>
      <c r="AH261" s="4" t="s">
        <v>35</v>
      </c>
      <c r="AI261" s="4">
        <v>1</v>
      </c>
      <c r="AJ261" s="133">
        <f>D$46</f>
        <v>31923</v>
      </c>
      <c r="AL261" s="121"/>
      <c r="AM261" s="126"/>
      <c r="AN261" s="126"/>
      <c r="AO261" s="126"/>
      <c r="AP261" s="124"/>
      <c r="AZ261" s="52" t="s">
        <v>290</v>
      </c>
    </row>
    <row r="262" spans="1:52" ht="32.25" thickBot="1" x14ac:dyDescent="0.25">
      <c r="A262" s="46" t="s">
        <v>978</v>
      </c>
      <c r="B262" s="29" t="s">
        <v>49</v>
      </c>
      <c r="C262" s="18" t="s">
        <v>70</v>
      </c>
      <c r="D262" s="43">
        <f t="shared" si="41"/>
        <v>54396</v>
      </c>
      <c r="E262" s="67">
        <f t="shared" si="54"/>
        <v>70714.8</v>
      </c>
      <c r="F262" s="1" t="s">
        <v>979</v>
      </c>
      <c r="G262" s="99"/>
      <c r="H262" s="137" t="s">
        <v>176</v>
      </c>
      <c r="I262" s="30" t="s">
        <v>146</v>
      </c>
      <c r="J262" s="30" t="s">
        <v>153</v>
      </c>
      <c r="K262" s="30">
        <v>2</v>
      </c>
      <c r="L262" s="138">
        <f>D$171</f>
        <v>2741</v>
      </c>
      <c r="M262" s="186"/>
      <c r="N262" s="137" t="str">
        <f>$A$307</f>
        <v>50БОО.ОСЗ-147</v>
      </c>
      <c r="O262" s="30" t="str">
        <f>$B$307</f>
        <v>Опора стола О-образная завершающая 1475мм</v>
      </c>
      <c r="P262" s="30" t="str">
        <f>$C$307</f>
        <v>1475*60*718</v>
      </c>
      <c r="Q262" s="30">
        <v>1</v>
      </c>
      <c r="R262" s="138">
        <f>D307</f>
        <v>6795</v>
      </c>
      <c r="S262" s="1"/>
      <c r="T262" s="137" t="str">
        <f>$A$161</f>
        <v>50БМ.КТ-180</v>
      </c>
      <c r="U262" s="30" t="str">
        <f>$B$161</f>
        <v>Комплект траверс стола L1800мм</v>
      </c>
      <c r="V262" s="30" t="str">
        <f>$C$161</f>
        <v>1794*100*43</v>
      </c>
      <c r="W262" s="30">
        <v>2</v>
      </c>
      <c r="X262" s="138">
        <f>D$161</f>
        <v>4044</v>
      </c>
      <c r="Y262" s="124"/>
      <c r="Z262" s="137" t="str">
        <f t="shared" si="49"/>
        <v>50БМ.КСК</v>
      </c>
      <c r="AA262" s="30" t="str">
        <f t="shared" si="50"/>
        <v>Комплект соединительного крепления 2-х траверс к тумбам и шкафам</v>
      </c>
      <c r="AB262" s="30"/>
      <c r="AC262" s="30">
        <v>2</v>
      </c>
      <c r="AD262" s="138">
        <f t="shared" si="47"/>
        <v>1054</v>
      </c>
      <c r="AF262" s="135" t="s">
        <v>207</v>
      </c>
      <c r="AG262" s="18" t="s">
        <v>226</v>
      </c>
      <c r="AH262" s="18" t="s">
        <v>35</v>
      </c>
      <c r="AI262" s="18">
        <v>1</v>
      </c>
      <c r="AJ262" s="141">
        <f>D$46</f>
        <v>31923</v>
      </c>
      <c r="AL262" s="121"/>
      <c r="AM262" s="126"/>
      <c r="AN262" s="126"/>
      <c r="AO262" s="126"/>
      <c r="AP262" s="124"/>
      <c r="AZ262" s="78" t="s">
        <v>291</v>
      </c>
    </row>
    <row r="263" spans="1:52" x14ac:dyDescent="0.2">
      <c r="A263" s="10" t="s">
        <v>577</v>
      </c>
      <c r="B263" s="37" t="s">
        <v>118</v>
      </c>
      <c r="C263" s="38" t="s">
        <v>119</v>
      </c>
      <c r="D263" s="26">
        <f t="shared" ref="D263:D302" si="55">L263*K263+R263*Q263+X263*W263+AD263*AC263+AJ263*AI263+AP263*AO263</f>
        <v>24210</v>
      </c>
      <c r="E263" s="65">
        <f t="shared" si="54"/>
        <v>31473</v>
      </c>
      <c r="F263" s="1" t="s">
        <v>883</v>
      </c>
      <c r="G263" s="99"/>
      <c r="H263" s="130" t="s">
        <v>172</v>
      </c>
      <c r="I263" s="13" t="s">
        <v>146</v>
      </c>
      <c r="J263" s="13" t="s">
        <v>149</v>
      </c>
      <c r="K263" s="13">
        <v>2</v>
      </c>
      <c r="L263" s="131">
        <f>D$167</f>
        <v>2086</v>
      </c>
      <c r="M263" s="186"/>
      <c r="N263" s="130" t="str">
        <f>$A$310</f>
        <v>50БОО.ОСЗ-72К</v>
      </c>
      <c r="O263" s="59" t="str">
        <f>$B$310</f>
        <v>Комплект опор стола О-образных завершающих 720мм (2шт.)</v>
      </c>
      <c r="P263" s="59" t="str">
        <f>$C$310</f>
        <v>720*60*718</v>
      </c>
      <c r="Q263" s="59">
        <v>1</v>
      </c>
      <c r="R263" s="131">
        <f>$D$310</f>
        <v>8685</v>
      </c>
      <c r="S263" s="1"/>
      <c r="T263" s="139" t="str">
        <f>$A$315</f>
        <v>50БОО.ОСП-72</v>
      </c>
      <c r="U263" s="97" t="str">
        <f>$B$315</f>
        <v>Опора стола О-образная проходная 720мм</v>
      </c>
      <c r="V263" s="97" t="str">
        <f>$C$315</f>
        <v>720*60*718</v>
      </c>
      <c r="W263" s="97">
        <v>1</v>
      </c>
      <c r="X263" s="140">
        <f>D315</f>
        <v>5123</v>
      </c>
      <c r="Y263" s="124"/>
      <c r="Z263" s="130" t="str">
        <f>$A$157</f>
        <v>50БМ.КТ-100</v>
      </c>
      <c r="AA263" s="13" t="str">
        <f>$B$157</f>
        <v>Комплект траверс стола L1000мм</v>
      </c>
      <c r="AB263" s="13" t="str">
        <f>$C$157</f>
        <v>994*100*43</v>
      </c>
      <c r="AC263" s="13">
        <v>2</v>
      </c>
      <c r="AD263" s="144">
        <f>D$157</f>
        <v>3115</v>
      </c>
      <c r="AF263" s="121"/>
      <c r="AG263" s="126"/>
      <c r="AH263" s="126"/>
      <c r="AI263" s="126"/>
      <c r="AJ263" s="124"/>
      <c r="AL263" s="121"/>
      <c r="AM263" s="126"/>
      <c r="AN263" s="126"/>
      <c r="AO263" s="126"/>
      <c r="AP263" s="124"/>
    </row>
    <row r="264" spans="1:52" x14ac:dyDescent="0.2">
      <c r="A264" s="14" t="s">
        <v>578</v>
      </c>
      <c r="B264" s="39" t="s">
        <v>118</v>
      </c>
      <c r="C264" s="40" t="s">
        <v>120</v>
      </c>
      <c r="D264" s="5">
        <f t="shared" si="55"/>
        <v>25262</v>
      </c>
      <c r="E264" s="66">
        <f t="shared" si="54"/>
        <v>32840.6</v>
      </c>
      <c r="F264" s="1" t="s">
        <v>884</v>
      </c>
      <c r="G264" s="99"/>
      <c r="H264" s="132" t="s">
        <v>173</v>
      </c>
      <c r="I264" s="4" t="s">
        <v>146</v>
      </c>
      <c r="J264" s="4" t="s">
        <v>150</v>
      </c>
      <c r="K264" s="4">
        <v>2</v>
      </c>
      <c r="L264" s="133">
        <f>D$168</f>
        <v>2302</v>
      </c>
      <c r="M264" s="186"/>
      <c r="N264" s="132" t="str">
        <f t="shared" ref="N264:N272" si="56">$A$310</f>
        <v>50БОО.ОСЗ-72К</v>
      </c>
      <c r="O264" s="54" t="str">
        <f t="shared" ref="O264:O272" si="57">$B$310</f>
        <v>Комплект опор стола О-образных завершающих 720мм (2шт.)</v>
      </c>
      <c r="P264" s="54" t="str">
        <f t="shared" ref="P264:P272" si="58">$C$310</f>
        <v>720*60*718</v>
      </c>
      <c r="Q264" s="54">
        <v>1</v>
      </c>
      <c r="R264" s="133">
        <f t="shared" ref="R264:R272" si="59">$D$310</f>
        <v>8685</v>
      </c>
      <c r="S264" s="1"/>
      <c r="T264" s="132" t="str">
        <f t="shared" ref="T264:T272" si="60">$A$315</f>
        <v>50БОО.ОСП-72</v>
      </c>
      <c r="U264" s="4" t="str">
        <f t="shared" ref="U264:U272" si="61">$B$315</f>
        <v>Опора стола О-образная проходная 720мм</v>
      </c>
      <c r="V264" s="4" t="str">
        <f t="shared" ref="V264:V272" si="62">$C$315</f>
        <v>720*60*718</v>
      </c>
      <c r="W264" s="4">
        <v>1</v>
      </c>
      <c r="X264" s="133">
        <f>D315</f>
        <v>5123</v>
      </c>
      <c r="Y264" s="124"/>
      <c r="Z264" s="132" t="str">
        <f>$A$158</f>
        <v>50БМ.КТ-120</v>
      </c>
      <c r="AA264" s="4" t="str">
        <f>$B$158</f>
        <v>Комплект траверс стола L1200мм</v>
      </c>
      <c r="AB264" s="4" t="str">
        <f>$C$158</f>
        <v>1194*100*43</v>
      </c>
      <c r="AC264" s="4">
        <v>2</v>
      </c>
      <c r="AD264" s="134">
        <f>D$158</f>
        <v>3425</v>
      </c>
      <c r="AF264" s="121"/>
      <c r="AG264" s="126"/>
      <c r="AH264" s="126"/>
      <c r="AI264" s="126"/>
      <c r="AJ264" s="124"/>
      <c r="AL264" s="121"/>
      <c r="AM264" s="126"/>
      <c r="AN264" s="126"/>
      <c r="AO264" s="126"/>
      <c r="AP264" s="124"/>
    </row>
    <row r="265" spans="1:52" x14ac:dyDescent="0.2">
      <c r="A265" s="14" t="s">
        <v>579</v>
      </c>
      <c r="B265" s="39" t="s">
        <v>118</v>
      </c>
      <c r="C265" s="40" t="s">
        <v>121</v>
      </c>
      <c r="D265" s="5">
        <f t="shared" si="55"/>
        <v>26098</v>
      </c>
      <c r="E265" s="66">
        <f t="shared" si="54"/>
        <v>33927.4</v>
      </c>
      <c r="F265" s="1" t="s">
        <v>856</v>
      </c>
      <c r="G265" s="99"/>
      <c r="H265" s="132" t="s">
        <v>174</v>
      </c>
      <c r="I265" s="4" t="s">
        <v>146</v>
      </c>
      <c r="J265" s="4" t="s">
        <v>151</v>
      </c>
      <c r="K265" s="4">
        <v>2</v>
      </c>
      <c r="L265" s="133">
        <f>D$169</f>
        <v>2410</v>
      </c>
      <c r="M265" s="186"/>
      <c r="N265" s="132" t="str">
        <f t="shared" si="56"/>
        <v>50БОО.ОСЗ-72К</v>
      </c>
      <c r="O265" s="54" t="str">
        <f t="shared" si="57"/>
        <v>Комплект опор стола О-образных завершающих 720мм (2шт.)</v>
      </c>
      <c r="P265" s="54" t="str">
        <f t="shared" si="58"/>
        <v>720*60*718</v>
      </c>
      <c r="Q265" s="54">
        <v>1</v>
      </c>
      <c r="R265" s="133">
        <f t="shared" si="59"/>
        <v>8685</v>
      </c>
      <c r="S265" s="1"/>
      <c r="T265" s="132" t="str">
        <f t="shared" si="60"/>
        <v>50БОО.ОСП-72</v>
      </c>
      <c r="U265" s="4" t="str">
        <f t="shared" si="61"/>
        <v>Опора стола О-образная проходная 720мм</v>
      </c>
      <c r="V265" s="4" t="str">
        <f t="shared" si="62"/>
        <v>720*60*718</v>
      </c>
      <c r="W265" s="4">
        <v>1</v>
      </c>
      <c r="X265" s="133">
        <f>D315</f>
        <v>5123</v>
      </c>
      <c r="Y265" s="124"/>
      <c r="Z265" s="132" t="str">
        <f>$A$159</f>
        <v>50БМ.КТ-140</v>
      </c>
      <c r="AA265" s="4" t="str">
        <f>$B$159</f>
        <v>Комплект траверс стола L1400мм</v>
      </c>
      <c r="AB265" s="4" t="str">
        <f>$C$159</f>
        <v>1394*100*43</v>
      </c>
      <c r="AC265" s="4">
        <v>2</v>
      </c>
      <c r="AD265" s="134">
        <f>D$159</f>
        <v>3735</v>
      </c>
      <c r="AF265" s="121"/>
      <c r="AG265" s="126"/>
      <c r="AH265" s="126"/>
      <c r="AI265" s="126"/>
      <c r="AJ265" s="124"/>
      <c r="AL265" s="121"/>
      <c r="AM265" s="126"/>
      <c r="AN265" s="126"/>
      <c r="AO265" s="126"/>
      <c r="AP265" s="124"/>
    </row>
    <row r="266" spans="1:52" x14ac:dyDescent="0.2">
      <c r="A266" s="14" t="s">
        <v>580</v>
      </c>
      <c r="B266" s="39" t="s">
        <v>118</v>
      </c>
      <c r="C266" s="40" t="s">
        <v>122</v>
      </c>
      <c r="D266" s="5">
        <f t="shared" si="55"/>
        <v>26316</v>
      </c>
      <c r="E266" s="66">
        <f t="shared" si="54"/>
        <v>34210.800000000003</v>
      </c>
      <c r="F266" s="1" t="s">
        <v>885</v>
      </c>
      <c r="G266" s="99"/>
      <c r="H266" s="132" t="s">
        <v>175</v>
      </c>
      <c r="I266" s="4" t="s">
        <v>146</v>
      </c>
      <c r="J266" s="4" t="s">
        <v>152</v>
      </c>
      <c r="K266" s="4">
        <v>2</v>
      </c>
      <c r="L266" s="133">
        <f>D$170</f>
        <v>2519</v>
      </c>
      <c r="M266" s="186"/>
      <c r="N266" s="132" t="str">
        <f t="shared" si="56"/>
        <v>50БОО.ОСЗ-72К</v>
      </c>
      <c r="O266" s="4" t="str">
        <f t="shared" si="57"/>
        <v>Комплект опор стола О-образных завершающих 720мм (2шт.)</v>
      </c>
      <c r="P266" s="4" t="str">
        <f t="shared" si="58"/>
        <v>720*60*718</v>
      </c>
      <c r="Q266" s="4">
        <v>1</v>
      </c>
      <c r="R266" s="133">
        <f t="shared" si="59"/>
        <v>8685</v>
      </c>
      <c r="S266" s="1"/>
      <c r="T266" s="132" t="str">
        <f t="shared" si="60"/>
        <v>50БОО.ОСП-72</v>
      </c>
      <c r="U266" s="4" t="str">
        <f t="shared" si="61"/>
        <v>Опора стола О-образная проходная 720мм</v>
      </c>
      <c r="V266" s="4" t="str">
        <f t="shared" si="62"/>
        <v>720*60*718</v>
      </c>
      <c r="W266" s="4">
        <v>1</v>
      </c>
      <c r="X266" s="133">
        <f>D315</f>
        <v>5123</v>
      </c>
      <c r="Y266" s="124"/>
      <c r="Z266" s="132" t="str">
        <f>$A$160</f>
        <v>50БМ.КТ-160</v>
      </c>
      <c r="AA266" s="4" t="str">
        <f>$B$160</f>
        <v>Комплект траверс стола L1600мм</v>
      </c>
      <c r="AB266" s="4" t="str">
        <f>$C$160</f>
        <v>1594*100*43</v>
      </c>
      <c r="AC266" s="4">
        <v>2</v>
      </c>
      <c r="AD266" s="134">
        <f>D$160</f>
        <v>3735</v>
      </c>
      <c r="AF266" s="121"/>
      <c r="AG266" s="126"/>
      <c r="AH266" s="126"/>
      <c r="AI266" s="126"/>
      <c r="AJ266" s="124"/>
      <c r="AL266" s="121"/>
      <c r="AM266" s="126"/>
      <c r="AN266" s="126"/>
      <c r="AO266" s="126"/>
      <c r="AP266" s="124"/>
    </row>
    <row r="267" spans="1:52" ht="16.5" thickBot="1" x14ac:dyDescent="0.25">
      <c r="A267" s="15" t="s">
        <v>581</v>
      </c>
      <c r="B267" s="41" t="s">
        <v>118</v>
      </c>
      <c r="C267" s="42" t="s">
        <v>123</v>
      </c>
      <c r="D267" s="43">
        <f t="shared" si="55"/>
        <v>27378</v>
      </c>
      <c r="E267" s="67">
        <f t="shared" si="54"/>
        <v>35591.4</v>
      </c>
      <c r="F267" s="1" t="s">
        <v>886</v>
      </c>
      <c r="G267" s="99"/>
      <c r="H267" s="137" t="s">
        <v>176</v>
      </c>
      <c r="I267" s="30" t="s">
        <v>146</v>
      </c>
      <c r="J267" s="30" t="s">
        <v>153</v>
      </c>
      <c r="K267" s="30">
        <v>2</v>
      </c>
      <c r="L267" s="138">
        <f>D$171</f>
        <v>2741</v>
      </c>
      <c r="M267" s="186"/>
      <c r="N267" s="135" t="str">
        <f t="shared" si="56"/>
        <v>50БОО.ОСЗ-72К</v>
      </c>
      <c r="O267" s="18" t="str">
        <f t="shared" si="57"/>
        <v>Комплект опор стола О-образных завершающих 720мм (2шт.)</v>
      </c>
      <c r="P267" s="18" t="str">
        <f t="shared" si="58"/>
        <v>720*60*718</v>
      </c>
      <c r="Q267" s="18">
        <v>1</v>
      </c>
      <c r="R267" s="141">
        <f t="shared" si="59"/>
        <v>8685</v>
      </c>
      <c r="S267" s="1"/>
      <c r="T267" s="137" t="str">
        <f t="shared" si="60"/>
        <v>50БОО.ОСП-72</v>
      </c>
      <c r="U267" s="30" t="str">
        <f t="shared" si="61"/>
        <v>Опора стола О-образная проходная 720мм</v>
      </c>
      <c r="V267" s="30" t="str">
        <f t="shared" si="62"/>
        <v>720*60*718</v>
      </c>
      <c r="W267" s="30">
        <v>1</v>
      </c>
      <c r="X267" s="138">
        <f>D315</f>
        <v>5123</v>
      </c>
      <c r="Y267" s="124"/>
      <c r="Z267" s="135" t="str">
        <f>$A$161</f>
        <v>50БМ.КТ-180</v>
      </c>
      <c r="AA267" s="18" t="str">
        <f>$B$161</f>
        <v>Комплект траверс стола L1800мм</v>
      </c>
      <c r="AB267" s="18" t="str">
        <f>$C$161</f>
        <v>1794*100*43</v>
      </c>
      <c r="AC267" s="18">
        <v>2</v>
      </c>
      <c r="AD267" s="136">
        <f>D$161</f>
        <v>4044</v>
      </c>
      <c r="AF267" s="121"/>
      <c r="AG267" s="126"/>
      <c r="AH267" s="126"/>
      <c r="AI267" s="126"/>
      <c r="AJ267" s="124"/>
      <c r="AL267" s="121"/>
      <c r="AM267" s="126"/>
      <c r="AN267" s="126"/>
      <c r="AO267" s="126"/>
      <c r="AP267" s="124"/>
    </row>
    <row r="268" spans="1:52" x14ac:dyDescent="0.2">
      <c r="A268" s="10" t="s">
        <v>582</v>
      </c>
      <c r="B268" s="37" t="s">
        <v>124</v>
      </c>
      <c r="C268" s="38" t="s">
        <v>127</v>
      </c>
      <c r="D268" s="26">
        <f t="shared" si="55"/>
        <v>34534</v>
      </c>
      <c r="E268" s="65">
        <f t="shared" si="54"/>
        <v>44894.200000000004</v>
      </c>
      <c r="F268" s="1" t="s">
        <v>888</v>
      </c>
      <c r="G268" s="99"/>
      <c r="H268" s="130" t="s">
        <v>172</v>
      </c>
      <c r="I268" s="13" t="s">
        <v>146</v>
      </c>
      <c r="J268" s="13" t="s">
        <v>149</v>
      </c>
      <c r="K268" s="13">
        <v>3</v>
      </c>
      <c r="L268" s="131">
        <f>D$167</f>
        <v>2086</v>
      </c>
      <c r="M268" s="186"/>
      <c r="N268" s="130" t="str">
        <f t="shared" si="56"/>
        <v>50БОО.ОСЗ-72К</v>
      </c>
      <c r="O268" s="59" t="str">
        <f t="shared" si="57"/>
        <v>Комплект опор стола О-образных завершающих 720мм (2шт.)</v>
      </c>
      <c r="P268" s="59" t="str">
        <f t="shared" si="58"/>
        <v>720*60*718</v>
      </c>
      <c r="Q268" s="59">
        <v>1</v>
      </c>
      <c r="R268" s="131">
        <f t="shared" si="59"/>
        <v>8685</v>
      </c>
      <c r="S268" s="1"/>
      <c r="T268" s="130" t="str">
        <f t="shared" si="60"/>
        <v>50БОО.ОСП-72</v>
      </c>
      <c r="U268" s="13" t="str">
        <f t="shared" si="61"/>
        <v>Опора стола О-образная проходная 720мм</v>
      </c>
      <c r="V268" s="13" t="str">
        <f t="shared" si="62"/>
        <v>720*60*718</v>
      </c>
      <c r="W268" s="13">
        <v>2</v>
      </c>
      <c r="X268" s="131">
        <f>D315</f>
        <v>5123</v>
      </c>
      <c r="Y268" s="124"/>
      <c r="Z268" s="130" t="str">
        <f>$A$157</f>
        <v>50БМ.КТ-100</v>
      </c>
      <c r="AA268" s="13" t="str">
        <f>$B$157</f>
        <v>Комплект траверс стола L1000мм</v>
      </c>
      <c r="AB268" s="13" t="str">
        <f>$C$157</f>
        <v>994*100*43</v>
      </c>
      <c r="AC268" s="13">
        <v>3</v>
      </c>
      <c r="AD268" s="144">
        <f>D$157</f>
        <v>3115</v>
      </c>
      <c r="AF268" s="121"/>
      <c r="AG268" s="126"/>
      <c r="AH268" s="126"/>
      <c r="AI268" s="126"/>
      <c r="AJ268" s="124"/>
      <c r="AL268" s="121"/>
      <c r="AM268" s="126"/>
      <c r="AN268" s="126"/>
      <c r="AO268" s="126"/>
      <c r="AP268" s="124"/>
    </row>
    <row r="269" spans="1:52" x14ac:dyDescent="0.2">
      <c r="A269" s="14" t="s">
        <v>583</v>
      </c>
      <c r="B269" s="39" t="s">
        <v>124</v>
      </c>
      <c r="C269" s="40" t="s">
        <v>123</v>
      </c>
      <c r="D269" s="5">
        <f t="shared" si="55"/>
        <v>36112</v>
      </c>
      <c r="E269" s="66">
        <f t="shared" si="54"/>
        <v>46945.599999999999</v>
      </c>
      <c r="F269" s="1" t="s">
        <v>889</v>
      </c>
      <c r="G269" s="99"/>
      <c r="H269" s="132" t="s">
        <v>173</v>
      </c>
      <c r="I269" s="4" t="s">
        <v>146</v>
      </c>
      <c r="J269" s="4" t="s">
        <v>150</v>
      </c>
      <c r="K269" s="4">
        <v>3</v>
      </c>
      <c r="L269" s="133">
        <f>D$168</f>
        <v>2302</v>
      </c>
      <c r="M269" s="186"/>
      <c r="N269" s="132" t="str">
        <f t="shared" si="56"/>
        <v>50БОО.ОСЗ-72К</v>
      </c>
      <c r="O269" s="54" t="str">
        <f t="shared" si="57"/>
        <v>Комплект опор стола О-образных завершающих 720мм (2шт.)</v>
      </c>
      <c r="P269" s="54" t="str">
        <f t="shared" si="58"/>
        <v>720*60*718</v>
      </c>
      <c r="Q269" s="54">
        <v>1</v>
      </c>
      <c r="R269" s="133">
        <f t="shared" si="59"/>
        <v>8685</v>
      </c>
      <c r="S269" s="1"/>
      <c r="T269" s="132" t="str">
        <f t="shared" si="60"/>
        <v>50БОО.ОСП-72</v>
      </c>
      <c r="U269" s="4" t="str">
        <f t="shared" si="61"/>
        <v>Опора стола О-образная проходная 720мм</v>
      </c>
      <c r="V269" s="4" t="str">
        <f t="shared" si="62"/>
        <v>720*60*718</v>
      </c>
      <c r="W269" s="4">
        <v>2</v>
      </c>
      <c r="X269" s="133">
        <f>D315</f>
        <v>5123</v>
      </c>
      <c r="Y269" s="124"/>
      <c r="Z269" s="132" t="str">
        <f>$A$158</f>
        <v>50БМ.КТ-120</v>
      </c>
      <c r="AA269" s="4" t="str">
        <f>$B$158</f>
        <v>Комплект траверс стола L1200мм</v>
      </c>
      <c r="AB269" s="4" t="str">
        <f>$C$158</f>
        <v>1194*100*43</v>
      </c>
      <c r="AC269" s="4">
        <v>3</v>
      </c>
      <c r="AD269" s="134">
        <f>D$158</f>
        <v>3425</v>
      </c>
      <c r="AF269" s="121"/>
      <c r="AG269" s="126"/>
      <c r="AH269" s="126"/>
      <c r="AI269" s="126"/>
      <c r="AJ269" s="124"/>
      <c r="AL269" s="121"/>
      <c r="AM269" s="126"/>
      <c r="AN269" s="126"/>
      <c r="AO269" s="126"/>
      <c r="AP269" s="124"/>
    </row>
    <row r="270" spans="1:52" x14ac:dyDescent="0.2">
      <c r="A270" s="14" t="s">
        <v>584</v>
      </c>
      <c r="B270" s="39" t="s">
        <v>124</v>
      </c>
      <c r="C270" s="40" t="s">
        <v>128</v>
      </c>
      <c r="D270" s="5">
        <f t="shared" si="55"/>
        <v>37366</v>
      </c>
      <c r="E270" s="66">
        <f t="shared" si="54"/>
        <v>48575.8</v>
      </c>
      <c r="F270" s="1" t="s">
        <v>890</v>
      </c>
      <c r="G270" s="99"/>
      <c r="H270" s="132" t="s">
        <v>174</v>
      </c>
      <c r="I270" s="4" t="s">
        <v>146</v>
      </c>
      <c r="J270" s="4" t="s">
        <v>151</v>
      </c>
      <c r="K270" s="4">
        <v>3</v>
      </c>
      <c r="L270" s="133">
        <f>D$169</f>
        <v>2410</v>
      </c>
      <c r="M270" s="186"/>
      <c r="N270" s="132" t="str">
        <f t="shared" si="56"/>
        <v>50БОО.ОСЗ-72К</v>
      </c>
      <c r="O270" s="54" t="str">
        <f t="shared" si="57"/>
        <v>Комплект опор стола О-образных завершающих 720мм (2шт.)</v>
      </c>
      <c r="P270" s="54" t="str">
        <f t="shared" si="58"/>
        <v>720*60*718</v>
      </c>
      <c r="Q270" s="54">
        <v>1</v>
      </c>
      <c r="R270" s="133">
        <f t="shared" si="59"/>
        <v>8685</v>
      </c>
      <c r="S270" s="1"/>
      <c r="T270" s="132" t="str">
        <f t="shared" si="60"/>
        <v>50БОО.ОСП-72</v>
      </c>
      <c r="U270" s="4" t="str">
        <f t="shared" si="61"/>
        <v>Опора стола О-образная проходная 720мм</v>
      </c>
      <c r="V270" s="4" t="str">
        <f t="shared" si="62"/>
        <v>720*60*718</v>
      </c>
      <c r="W270" s="4">
        <v>2</v>
      </c>
      <c r="X270" s="133">
        <f>D315</f>
        <v>5123</v>
      </c>
      <c r="Y270" s="124"/>
      <c r="Z270" s="132" t="str">
        <f>$A$159</f>
        <v>50БМ.КТ-140</v>
      </c>
      <c r="AA270" s="4" t="str">
        <f>$B$159</f>
        <v>Комплект траверс стола L1400мм</v>
      </c>
      <c r="AB270" s="4" t="str">
        <f>$C$159</f>
        <v>1394*100*43</v>
      </c>
      <c r="AC270" s="4">
        <v>3</v>
      </c>
      <c r="AD270" s="134">
        <f>D$159</f>
        <v>3735</v>
      </c>
      <c r="AF270" s="121"/>
      <c r="AG270" s="126"/>
      <c r="AH270" s="126"/>
      <c r="AI270" s="126"/>
      <c r="AJ270" s="124"/>
      <c r="AL270" s="121"/>
      <c r="AM270" s="126"/>
      <c r="AN270" s="126"/>
      <c r="AO270" s="126"/>
      <c r="AP270" s="124"/>
    </row>
    <row r="271" spans="1:52" x14ac:dyDescent="0.2">
      <c r="A271" s="14" t="s">
        <v>585</v>
      </c>
      <c r="B271" s="39" t="s">
        <v>124</v>
      </c>
      <c r="C271" s="40" t="s">
        <v>129</v>
      </c>
      <c r="D271" s="5">
        <f t="shared" si="55"/>
        <v>37693</v>
      </c>
      <c r="E271" s="66">
        <f t="shared" si="54"/>
        <v>49000.9</v>
      </c>
      <c r="F271" s="1" t="s">
        <v>891</v>
      </c>
      <c r="G271" s="99"/>
      <c r="H271" s="132" t="s">
        <v>175</v>
      </c>
      <c r="I271" s="4" t="s">
        <v>146</v>
      </c>
      <c r="J271" s="4" t="s">
        <v>152</v>
      </c>
      <c r="K271" s="4">
        <v>3</v>
      </c>
      <c r="L271" s="133">
        <f>D$170</f>
        <v>2519</v>
      </c>
      <c r="M271" s="186"/>
      <c r="N271" s="132" t="str">
        <f t="shared" si="56"/>
        <v>50БОО.ОСЗ-72К</v>
      </c>
      <c r="O271" s="4" t="str">
        <f t="shared" si="57"/>
        <v>Комплект опор стола О-образных завершающих 720мм (2шт.)</v>
      </c>
      <c r="P271" s="4" t="str">
        <f t="shared" si="58"/>
        <v>720*60*718</v>
      </c>
      <c r="Q271" s="4">
        <v>1</v>
      </c>
      <c r="R271" s="133">
        <f t="shared" si="59"/>
        <v>8685</v>
      </c>
      <c r="S271" s="1"/>
      <c r="T271" s="132" t="str">
        <f t="shared" si="60"/>
        <v>50БОО.ОСП-72</v>
      </c>
      <c r="U271" s="4" t="str">
        <f t="shared" si="61"/>
        <v>Опора стола О-образная проходная 720мм</v>
      </c>
      <c r="V271" s="4" t="str">
        <f t="shared" si="62"/>
        <v>720*60*718</v>
      </c>
      <c r="W271" s="4">
        <v>2</v>
      </c>
      <c r="X271" s="133">
        <f>D315</f>
        <v>5123</v>
      </c>
      <c r="Y271" s="124"/>
      <c r="Z271" s="132" t="str">
        <f>$A$160</f>
        <v>50БМ.КТ-160</v>
      </c>
      <c r="AA271" s="4" t="str">
        <f>$B$160</f>
        <v>Комплект траверс стола L1600мм</v>
      </c>
      <c r="AB271" s="4" t="str">
        <f>$C$160</f>
        <v>1594*100*43</v>
      </c>
      <c r="AC271" s="4">
        <v>3</v>
      </c>
      <c r="AD271" s="134">
        <f>D$160</f>
        <v>3735</v>
      </c>
      <c r="AF271" s="121"/>
      <c r="AG271" s="126"/>
      <c r="AH271" s="126"/>
      <c r="AI271" s="126"/>
      <c r="AJ271" s="124"/>
      <c r="AL271" s="121"/>
      <c r="AM271" s="126"/>
      <c r="AN271" s="126"/>
      <c r="AO271" s="126"/>
      <c r="AP271" s="124"/>
    </row>
    <row r="272" spans="1:52" ht="16.5" thickBot="1" x14ac:dyDescent="0.25">
      <c r="A272" s="15" t="s">
        <v>586</v>
      </c>
      <c r="B272" s="41" t="s">
        <v>124</v>
      </c>
      <c r="C272" s="42" t="s">
        <v>130</v>
      </c>
      <c r="D272" s="43">
        <f t="shared" si="55"/>
        <v>39286</v>
      </c>
      <c r="E272" s="67">
        <f t="shared" si="54"/>
        <v>51071.8</v>
      </c>
      <c r="F272" s="1" t="s">
        <v>892</v>
      </c>
      <c r="G272" s="99"/>
      <c r="H272" s="137" t="s">
        <v>176</v>
      </c>
      <c r="I272" s="30" t="s">
        <v>146</v>
      </c>
      <c r="J272" s="30" t="s">
        <v>153</v>
      </c>
      <c r="K272" s="30">
        <v>3</v>
      </c>
      <c r="L272" s="138">
        <f>D$171</f>
        <v>2741</v>
      </c>
      <c r="M272" s="186"/>
      <c r="N272" s="135" t="str">
        <f t="shared" si="56"/>
        <v>50БОО.ОСЗ-72К</v>
      </c>
      <c r="O272" s="18" t="str">
        <f t="shared" si="57"/>
        <v>Комплект опор стола О-образных завершающих 720мм (2шт.)</v>
      </c>
      <c r="P272" s="18" t="str">
        <f t="shared" si="58"/>
        <v>720*60*718</v>
      </c>
      <c r="Q272" s="18">
        <v>1</v>
      </c>
      <c r="R272" s="141">
        <f t="shared" si="59"/>
        <v>8685</v>
      </c>
      <c r="S272" s="1"/>
      <c r="T272" s="135" t="str">
        <f t="shared" si="60"/>
        <v>50БОО.ОСП-72</v>
      </c>
      <c r="U272" s="18" t="str">
        <f t="shared" si="61"/>
        <v>Опора стола О-образная проходная 720мм</v>
      </c>
      <c r="V272" s="18" t="str">
        <f t="shared" si="62"/>
        <v>720*60*718</v>
      </c>
      <c r="W272" s="18">
        <v>2</v>
      </c>
      <c r="X272" s="141">
        <f>D315</f>
        <v>5123</v>
      </c>
      <c r="Y272" s="124"/>
      <c r="Z272" s="135" t="str">
        <f>$A$161</f>
        <v>50БМ.КТ-180</v>
      </c>
      <c r="AA272" s="18" t="str">
        <f>$B$161</f>
        <v>Комплект траверс стола L1800мм</v>
      </c>
      <c r="AB272" s="18" t="str">
        <f>$C$161</f>
        <v>1794*100*43</v>
      </c>
      <c r="AC272" s="18">
        <v>3</v>
      </c>
      <c r="AD272" s="136">
        <f>D$161</f>
        <v>4044</v>
      </c>
      <c r="AF272" s="121"/>
      <c r="AG272" s="126"/>
      <c r="AH272" s="126"/>
      <c r="AI272" s="126"/>
      <c r="AJ272" s="124"/>
      <c r="AL272" s="121"/>
      <c r="AM272" s="126"/>
      <c r="AN272" s="126"/>
      <c r="AO272" s="126"/>
      <c r="AP272" s="124"/>
    </row>
    <row r="273" spans="1:40" x14ac:dyDescent="0.2">
      <c r="A273" s="10" t="s">
        <v>587</v>
      </c>
      <c r="B273" s="37" t="s">
        <v>125</v>
      </c>
      <c r="C273" s="38" t="s">
        <v>131</v>
      </c>
      <c r="D273" s="80">
        <f t="shared" si="55"/>
        <v>42548</v>
      </c>
      <c r="E273" s="65">
        <f t="shared" si="54"/>
        <v>55312.4</v>
      </c>
      <c r="F273" s="1" t="s">
        <v>893</v>
      </c>
      <c r="G273" s="99"/>
      <c r="H273" s="130" t="s">
        <v>172</v>
      </c>
      <c r="I273" s="13" t="s">
        <v>146</v>
      </c>
      <c r="J273" s="13" t="s">
        <v>149</v>
      </c>
      <c r="K273" s="13">
        <v>4</v>
      </c>
      <c r="L273" s="131">
        <f>D$167</f>
        <v>2086</v>
      </c>
      <c r="M273" s="186"/>
      <c r="N273" s="139" t="str">
        <f>$A$313</f>
        <v>50БОО.ОСЗ-147К</v>
      </c>
      <c r="O273" s="97" t="str">
        <f>$B$313</f>
        <v>Комплект опор стола О-образных завершающих 1475мм (2шт.)</v>
      </c>
      <c r="P273" s="97" t="str">
        <f>$C$313</f>
        <v>1475*60*718</v>
      </c>
      <c r="Q273" s="97">
        <v>1</v>
      </c>
      <c r="R273" s="140">
        <f>$D$313</f>
        <v>13587</v>
      </c>
      <c r="S273" s="1"/>
      <c r="T273" s="139" t="str">
        <f t="shared" ref="T273:T282" si="63">$A$307</f>
        <v>50БОО.ОСЗ-147</v>
      </c>
      <c r="U273" s="97" t="str">
        <f t="shared" ref="U273:U282" si="64">$B$307</f>
        <v>Опора стола О-образная завершающая 1475мм</v>
      </c>
      <c r="V273" s="97" t="str">
        <f t="shared" ref="V273:V282" si="65">$C$307</f>
        <v>1475*60*718</v>
      </c>
      <c r="W273" s="97">
        <v>1</v>
      </c>
      <c r="X273" s="140">
        <f>D318</f>
        <v>8157</v>
      </c>
      <c r="Y273" s="124"/>
      <c r="Z273" s="130" t="str">
        <f>$A$157</f>
        <v>50БМ.КТ-100</v>
      </c>
      <c r="AA273" s="13" t="str">
        <f>$B$157</f>
        <v>Комплект траверс стола L1000мм</v>
      </c>
      <c r="AB273" s="13" t="str">
        <f>$C$157</f>
        <v>994*100*43</v>
      </c>
      <c r="AC273" s="13">
        <v>4</v>
      </c>
      <c r="AD273" s="144">
        <f>D$157</f>
        <v>3115</v>
      </c>
      <c r="AF273" s="121"/>
      <c r="AG273" s="126"/>
      <c r="AH273" s="126"/>
      <c r="AI273" s="126"/>
      <c r="AJ273" s="124"/>
      <c r="AL273" s="121"/>
      <c r="AM273" s="126"/>
      <c r="AN273" s="126"/>
    </row>
    <row r="274" spans="1:40" x14ac:dyDescent="0.2">
      <c r="A274" s="14" t="s">
        <v>588</v>
      </c>
      <c r="B274" s="39" t="s">
        <v>125</v>
      </c>
      <c r="C274" s="40" t="s">
        <v>132</v>
      </c>
      <c r="D274" s="81">
        <f t="shared" si="55"/>
        <v>44652</v>
      </c>
      <c r="E274" s="66">
        <f t="shared" si="54"/>
        <v>58047.6</v>
      </c>
      <c r="F274" s="1" t="s">
        <v>894</v>
      </c>
      <c r="G274" s="99"/>
      <c r="H274" s="132" t="s">
        <v>173</v>
      </c>
      <c r="I274" s="4" t="s">
        <v>146</v>
      </c>
      <c r="J274" s="4" t="s">
        <v>150</v>
      </c>
      <c r="K274" s="4">
        <v>4</v>
      </c>
      <c r="L274" s="133">
        <f>D$168</f>
        <v>2302</v>
      </c>
      <c r="M274" s="186"/>
      <c r="N274" s="132" t="str">
        <f t="shared" ref="N274:N282" si="66">$A$313</f>
        <v>50БОО.ОСЗ-147К</v>
      </c>
      <c r="O274" s="4" t="str">
        <f t="shared" ref="O274:O282" si="67">$B$313</f>
        <v>Комплект опор стола О-образных завершающих 1475мм (2шт.)</v>
      </c>
      <c r="P274" s="4" t="str">
        <f t="shared" ref="P274:P282" si="68">$C$313</f>
        <v>1475*60*718</v>
      </c>
      <c r="Q274" s="4">
        <v>1</v>
      </c>
      <c r="R274" s="133">
        <f t="shared" ref="R274:R282" si="69">$D$313</f>
        <v>13587</v>
      </c>
      <c r="S274" s="1"/>
      <c r="T274" s="132" t="str">
        <f t="shared" si="63"/>
        <v>50БОО.ОСЗ-147</v>
      </c>
      <c r="U274" s="4" t="str">
        <f t="shared" si="64"/>
        <v>Опора стола О-образная завершающая 1475мм</v>
      </c>
      <c r="V274" s="4" t="str">
        <f t="shared" si="65"/>
        <v>1475*60*718</v>
      </c>
      <c r="W274" s="4">
        <v>1</v>
      </c>
      <c r="X274" s="133">
        <f>D318</f>
        <v>8157</v>
      </c>
      <c r="Y274" s="124"/>
      <c r="Z274" s="132" t="str">
        <f>$A$158</f>
        <v>50БМ.КТ-120</v>
      </c>
      <c r="AA274" s="4" t="str">
        <f>$B$158</f>
        <v>Комплект траверс стола L1200мм</v>
      </c>
      <c r="AB274" s="4" t="str">
        <f>$C$158</f>
        <v>1194*100*43</v>
      </c>
      <c r="AC274" s="4">
        <v>4</v>
      </c>
      <c r="AD274" s="134">
        <f>D$158</f>
        <v>3425</v>
      </c>
      <c r="AF274" s="121"/>
      <c r="AG274" s="126"/>
      <c r="AH274" s="126"/>
      <c r="AI274" s="126"/>
      <c r="AJ274" s="124"/>
      <c r="AL274" s="121"/>
      <c r="AM274" s="126"/>
      <c r="AN274" s="126"/>
    </row>
    <row r="275" spans="1:40" x14ac:dyDescent="0.2">
      <c r="A275" s="14" t="s">
        <v>589</v>
      </c>
      <c r="B275" s="39" t="s">
        <v>125</v>
      </c>
      <c r="C275" s="40" t="s">
        <v>133</v>
      </c>
      <c r="D275" s="81">
        <f t="shared" si="55"/>
        <v>46324</v>
      </c>
      <c r="E275" s="66">
        <f t="shared" si="54"/>
        <v>60221.200000000004</v>
      </c>
      <c r="F275" s="1" t="s">
        <v>895</v>
      </c>
      <c r="G275" s="99"/>
      <c r="H275" s="132" t="s">
        <v>174</v>
      </c>
      <c r="I275" s="4" t="s">
        <v>146</v>
      </c>
      <c r="J275" s="4" t="s">
        <v>151</v>
      </c>
      <c r="K275" s="4">
        <v>4</v>
      </c>
      <c r="L275" s="133">
        <f>D$169</f>
        <v>2410</v>
      </c>
      <c r="M275" s="186"/>
      <c r="N275" s="132" t="str">
        <f t="shared" si="66"/>
        <v>50БОО.ОСЗ-147К</v>
      </c>
      <c r="O275" s="4" t="str">
        <f t="shared" si="67"/>
        <v>Комплект опор стола О-образных завершающих 1475мм (2шт.)</v>
      </c>
      <c r="P275" s="4" t="str">
        <f t="shared" si="68"/>
        <v>1475*60*718</v>
      </c>
      <c r="Q275" s="4">
        <v>1</v>
      </c>
      <c r="R275" s="133">
        <f t="shared" si="69"/>
        <v>13587</v>
      </c>
      <c r="S275" s="1"/>
      <c r="T275" s="132" t="str">
        <f t="shared" si="63"/>
        <v>50БОО.ОСЗ-147</v>
      </c>
      <c r="U275" s="4" t="str">
        <f t="shared" si="64"/>
        <v>Опора стола О-образная завершающая 1475мм</v>
      </c>
      <c r="V275" s="4" t="str">
        <f t="shared" si="65"/>
        <v>1475*60*718</v>
      </c>
      <c r="W275" s="4">
        <v>1</v>
      </c>
      <c r="X275" s="133">
        <f>D318</f>
        <v>8157</v>
      </c>
      <c r="Y275" s="124"/>
      <c r="Z275" s="132" t="str">
        <f>$A$159</f>
        <v>50БМ.КТ-140</v>
      </c>
      <c r="AA275" s="4" t="str">
        <f>$B$159</f>
        <v>Комплект траверс стола L1400мм</v>
      </c>
      <c r="AB275" s="4" t="str">
        <f>$C$159</f>
        <v>1394*100*43</v>
      </c>
      <c r="AC275" s="4">
        <v>4</v>
      </c>
      <c r="AD275" s="134">
        <f>D$159</f>
        <v>3735</v>
      </c>
      <c r="AF275" s="121"/>
      <c r="AG275" s="126"/>
      <c r="AH275" s="126"/>
      <c r="AI275" s="126"/>
      <c r="AJ275" s="124"/>
      <c r="AL275" s="121"/>
      <c r="AM275" s="126"/>
      <c r="AN275" s="126"/>
    </row>
    <row r="276" spans="1:40" x14ac:dyDescent="0.2">
      <c r="A276" s="14" t="s">
        <v>590</v>
      </c>
      <c r="B276" s="39" t="s">
        <v>125</v>
      </c>
      <c r="C276" s="40" t="s">
        <v>134</v>
      </c>
      <c r="D276" s="81">
        <f t="shared" si="55"/>
        <v>46760</v>
      </c>
      <c r="E276" s="66">
        <f t="shared" si="54"/>
        <v>60788</v>
      </c>
      <c r="F276" s="1" t="s">
        <v>896</v>
      </c>
      <c r="G276" s="99"/>
      <c r="H276" s="132" t="s">
        <v>175</v>
      </c>
      <c r="I276" s="4" t="s">
        <v>146</v>
      </c>
      <c r="J276" s="4" t="s">
        <v>152</v>
      </c>
      <c r="K276" s="4">
        <v>4</v>
      </c>
      <c r="L276" s="133">
        <f>D$170</f>
        <v>2519</v>
      </c>
      <c r="M276" s="186"/>
      <c r="N276" s="132" t="str">
        <f t="shared" si="66"/>
        <v>50БОО.ОСЗ-147К</v>
      </c>
      <c r="O276" s="4" t="str">
        <f t="shared" si="67"/>
        <v>Комплект опор стола О-образных завершающих 1475мм (2шт.)</v>
      </c>
      <c r="P276" s="4" t="str">
        <f t="shared" si="68"/>
        <v>1475*60*718</v>
      </c>
      <c r="Q276" s="4">
        <v>1</v>
      </c>
      <c r="R276" s="133">
        <f t="shared" si="69"/>
        <v>13587</v>
      </c>
      <c r="S276" s="1"/>
      <c r="T276" s="132" t="str">
        <f t="shared" si="63"/>
        <v>50БОО.ОСЗ-147</v>
      </c>
      <c r="U276" s="4" t="str">
        <f t="shared" si="64"/>
        <v>Опора стола О-образная завершающая 1475мм</v>
      </c>
      <c r="V276" s="4" t="str">
        <f t="shared" si="65"/>
        <v>1475*60*718</v>
      </c>
      <c r="W276" s="4">
        <v>1</v>
      </c>
      <c r="X276" s="133">
        <f>D318</f>
        <v>8157</v>
      </c>
      <c r="Y276" s="124"/>
      <c r="Z276" s="132" t="str">
        <f>$A$160</f>
        <v>50БМ.КТ-160</v>
      </c>
      <c r="AA276" s="4" t="str">
        <f>$B$160</f>
        <v>Комплект траверс стола L1600мм</v>
      </c>
      <c r="AB276" s="4" t="str">
        <f>$C$160</f>
        <v>1594*100*43</v>
      </c>
      <c r="AC276" s="4">
        <v>4</v>
      </c>
      <c r="AD276" s="134">
        <f>D$160</f>
        <v>3735</v>
      </c>
      <c r="AF276" s="121"/>
      <c r="AG276" s="126"/>
      <c r="AH276" s="126"/>
      <c r="AI276" s="126"/>
      <c r="AJ276" s="124"/>
      <c r="AL276" s="121"/>
      <c r="AM276" s="126"/>
      <c r="AN276" s="126"/>
    </row>
    <row r="277" spans="1:40" ht="16.5" thickBot="1" x14ac:dyDescent="0.25">
      <c r="A277" s="15" t="s">
        <v>591</v>
      </c>
      <c r="B277" s="41" t="s">
        <v>125</v>
      </c>
      <c r="C277" s="42" t="s">
        <v>135</v>
      </c>
      <c r="D277" s="90">
        <f t="shared" si="55"/>
        <v>48884</v>
      </c>
      <c r="E277" s="67">
        <f t="shared" si="54"/>
        <v>63549.200000000004</v>
      </c>
      <c r="F277" s="1" t="s">
        <v>897</v>
      </c>
      <c r="G277" s="99"/>
      <c r="H277" s="137" t="s">
        <v>176</v>
      </c>
      <c r="I277" s="30" t="s">
        <v>146</v>
      </c>
      <c r="J277" s="30" t="s">
        <v>153</v>
      </c>
      <c r="K277" s="30">
        <v>4</v>
      </c>
      <c r="L277" s="138">
        <f>D$171</f>
        <v>2741</v>
      </c>
      <c r="M277" s="186"/>
      <c r="N277" s="137" t="str">
        <f t="shared" si="66"/>
        <v>50БОО.ОСЗ-147К</v>
      </c>
      <c r="O277" s="30" t="str">
        <f t="shared" si="67"/>
        <v>Комплект опор стола О-образных завершающих 1475мм (2шт.)</v>
      </c>
      <c r="P277" s="30" t="str">
        <f t="shared" si="68"/>
        <v>1475*60*718</v>
      </c>
      <c r="Q277" s="30">
        <v>1</v>
      </c>
      <c r="R277" s="138">
        <f t="shared" si="69"/>
        <v>13587</v>
      </c>
      <c r="S277" s="1"/>
      <c r="T277" s="137" t="str">
        <f t="shared" si="63"/>
        <v>50БОО.ОСЗ-147</v>
      </c>
      <c r="U277" s="30" t="str">
        <f t="shared" si="64"/>
        <v>Опора стола О-образная завершающая 1475мм</v>
      </c>
      <c r="V277" s="30" t="str">
        <f t="shared" si="65"/>
        <v>1475*60*718</v>
      </c>
      <c r="W277" s="30">
        <v>1</v>
      </c>
      <c r="X277" s="138">
        <f>D318</f>
        <v>8157</v>
      </c>
      <c r="Y277" s="124"/>
      <c r="Z277" s="135" t="str">
        <f>$A$161</f>
        <v>50БМ.КТ-180</v>
      </c>
      <c r="AA277" s="18" t="str">
        <f>$B$161</f>
        <v>Комплект траверс стола L1800мм</v>
      </c>
      <c r="AB277" s="18" t="str">
        <f>$C$161</f>
        <v>1794*100*43</v>
      </c>
      <c r="AC277" s="18">
        <v>4</v>
      </c>
      <c r="AD277" s="136">
        <f>D$161</f>
        <v>4044</v>
      </c>
      <c r="AF277" s="121"/>
      <c r="AG277" s="126"/>
      <c r="AH277" s="126"/>
      <c r="AI277" s="126"/>
      <c r="AJ277" s="124"/>
      <c r="AL277" s="121"/>
      <c r="AM277" s="126"/>
      <c r="AN277" s="126"/>
    </row>
    <row r="278" spans="1:40" x14ac:dyDescent="0.2">
      <c r="A278" s="10" t="s">
        <v>592</v>
      </c>
      <c r="B278" s="37" t="s">
        <v>126</v>
      </c>
      <c r="C278" s="38" t="s">
        <v>136</v>
      </c>
      <c r="D278" s="80">
        <f t="shared" si="55"/>
        <v>61107</v>
      </c>
      <c r="E278" s="65">
        <f t="shared" si="54"/>
        <v>79439.100000000006</v>
      </c>
      <c r="F278" s="1" t="s">
        <v>898</v>
      </c>
      <c r="G278" s="99"/>
      <c r="H278" s="130" t="s">
        <v>172</v>
      </c>
      <c r="I278" s="13" t="s">
        <v>146</v>
      </c>
      <c r="J278" s="13" t="s">
        <v>149</v>
      </c>
      <c r="K278" s="13">
        <v>6</v>
      </c>
      <c r="L278" s="131">
        <f>D$167</f>
        <v>2086</v>
      </c>
      <c r="M278" s="186"/>
      <c r="N278" s="130" t="str">
        <f t="shared" si="66"/>
        <v>50БОО.ОСЗ-147К</v>
      </c>
      <c r="O278" s="13" t="str">
        <f t="shared" si="67"/>
        <v>Комплект опор стола О-образных завершающих 1475мм (2шт.)</v>
      </c>
      <c r="P278" s="13" t="str">
        <f t="shared" si="68"/>
        <v>1475*60*718</v>
      </c>
      <c r="Q278" s="13">
        <v>1</v>
      </c>
      <c r="R278" s="131">
        <f t="shared" si="69"/>
        <v>13587</v>
      </c>
      <c r="S278" s="1"/>
      <c r="T278" s="130" t="str">
        <f t="shared" si="63"/>
        <v>50БОО.ОСЗ-147</v>
      </c>
      <c r="U278" s="13" t="str">
        <f t="shared" si="64"/>
        <v>Опора стола О-образная завершающая 1475мм</v>
      </c>
      <c r="V278" s="13" t="str">
        <f t="shared" si="65"/>
        <v>1475*60*718</v>
      </c>
      <c r="W278" s="13">
        <v>2</v>
      </c>
      <c r="X278" s="131">
        <f>D318</f>
        <v>8157</v>
      </c>
      <c r="Y278" s="124"/>
      <c r="Z278" s="130" t="str">
        <f>$A$157</f>
        <v>50БМ.КТ-100</v>
      </c>
      <c r="AA278" s="13" t="str">
        <f>$B$157</f>
        <v>Комплект траверс стола L1000мм</v>
      </c>
      <c r="AB278" s="13" t="str">
        <f>$C$157</f>
        <v>994*100*43</v>
      </c>
      <c r="AC278" s="13">
        <v>6</v>
      </c>
      <c r="AD278" s="144">
        <f>D$157</f>
        <v>3115</v>
      </c>
      <c r="AF278" s="121"/>
      <c r="AG278" s="126"/>
      <c r="AH278" s="126"/>
      <c r="AI278" s="126"/>
      <c r="AJ278" s="124"/>
      <c r="AL278" s="121"/>
      <c r="AM278" s="126"/>
      <c r="AN278" s="126"/>
    </row>
    <row r="279" spans="1:40" x14ac:dyDescent="0.2">
      <c r="A279" s="14" t="s">
        <v>593</v>
      </c>
      <c r="B279" s="39" t="s">
        <v>126</v>
      </c>
      <c r="C279" s="40" t="s">
        <v>135</v>
      </c>
      <c r="D279" s="81">
        <f t="shared" si="55"/>
        <v>64263</v>
      </c>
      <c r="E279" s="66">
        <f t="shared" si="54"/>
        <v>83541.900000000009</v>
      </c>
      <c r="F279" s="1" t="s">
        <v>899</v>
      </c>
      <c r="G279" s="99"/>
      <c r="H279" s="132" t="s">
        <v>173</v>
      </c>
      <c r="I279" s="4" t="s">
        <v>146</v>
      </c>
      <c r="J279" s="4" t="s">
        <v>150</v>
      </c>
      <c r="K279" s="4">
        <v>6</v>
      </c>
      <c r="L279" s="133">
        <f>D$168</f>
        <v>2302</v>
      </c>
      <c r="M279" s="186"/>
      <c r="N279" s="132" t="str">
        <f t="shared" si="66"/>
        <v>50БОО.ОСЗ-147К</v>
      </c>
      <c r="O279" s="4" t="str">
        <f t="shared" si="67"/>
        <v>Комплект опор стола О-образных завершающих 1475мм (2шт.)</v>
      </c>
      <c r="P279" s="4" t="str">
        <f t="shared" si="68"/>
        <v>1475*60*718</v>
      </c>
      <c r="Q279" s="4">
        <v>1</v>
      </c>
      <c r="R279" s="133">
        <f t="shared" si="69"/>
        <v>13587</v>
      </c>
      <c r="S279" s="1"/>
      <c r="T279" s="132" t="str">
        <f t="shared" si="63"/>
        <v>50БОО.ОСЗ-147</v>
      </c>
      <c r="U279" s="4" t="str">
        <f t="shared" si="64"/>
        <v>Опора стола О-образная завершающая 1475мм</v>
      </c>
      <c r="V279" s="4" t="str">
        <f t="shared" si="65"/>
        <v>1475*60*718</v>
      </c>
      <c r="W279" s="4">
        <v>2</v>
      </c>
      <c r="X279" s="133">
        <f>D318</f>
        <v>8157</v>
      </c>
      <c r="Y279" s="124"/>
      <c r="Z279" s="132" t="str">
        <f>$A$158</f>
        <v>50БМ.КТ-120</v>
      </c>
      <c r="AA279" s="4" t="str">
        <f>$B$158</f>
        <v>Комплект траверс стола L1200мм</v>
      </c>
      <c r="AB279" s="4" t="str">
        <f>$C$158</f>
        <v>1194*100*43</v>
      </c>
      <c r="AC279" s="4">
        <v>6</v>
      </c>
      <c r="AD279" s="134">
        <f>D$158</f>
        <v>3425</v>
      </c>
      <c r="AF279" s="121"/>
      <c r="AG279" s="126"/>
      <c r="AH279" s="126"/>
      <c r="AI279" s="126"/>
      <c r="AJ279" s="124"/>
      <c r="AL279" s="121"/>
      <c r="AM279" s="126"/>
      <c r="AN279" s="126"/>
    </row>
    <row r="280" spans="1:40" x14ac:dyDescent="0.2">
      <c r="A280" s="14" t="s">
        <v>594</v>
      </c>
      <c r="B280" s="39" t="s">
        <v>126</v>
      </c>
      <c r="C280" s="40" t="s">
        <v>137</v>
      </c>
      <c r="D280" s="81">
        <f t="shared" si="55"/>
        <v>66771</v>
      </c>
      <c r="E280" s="66">
        <f t="shared" si="54"/>
        <v>86802.3</v>
      </c>
      <c r="F280" s="1" t="s">
        <v>900</v>
      </c>
      <c r="G280" s="99"/>
      <c r="H280" s="132" t="s">
        <v>174</v>
      </c>
      <c r="I280" s="4" t="s">
        <v>146</v>
      </c>
      <c r="J280" s="4" t="s">
        <v>151</v>
      </c>
      <c r="K280" s="4">
        <v>6</v>
      </c>
      <c r="L280" s="133">
        <f>D$169</f>
        <v>2410</v>
      </c>
      <c r="M280" s="186"/>
      <c r="N280" s="132" t="str">
        <f t="shared" si="66"/>
        <v>50БОО.ОСЗ-147К</v>
      </c>
      <c r="O280" s="4" t="str">
        <f t="shared" si="67"/>
        <v>Комплект опор стола О-образных завершающих 1475мм (2шт.)</v>
      </c>
      <c r="P280" s="4" t="str">
        <f t="shared" si="68"/>
        <v>1475*60*718</v>
      </c>
      <c r="Q280" s="4">
        <v>1</v>
      </c>
      <c r="R280" s="133">
        <f t="shared" si="69"/>
        <v>13587</v>
      </c>
      <c r="S280" s="1"/>
      <c r="T280" s="132" t="str">
        <f t="shared" si="63"/>
        <v>50БОО.ОСЗ-147</v>
      </c>
      <c r="U280" s="4" t="str">
        <f t="shared" si="64"/>
        <v>Опора стола О-образная завершающая 1475мм</v>
      </c>
      <c r="V280" s="4" t="str">
        <f t="shared" si="65"/>
        <v>1475*60*718</v>
      </c>
      <c r="W280" s="4">
        <v>2</v>
      </c>
      <c r="X280" s="133">
        <f>D318</f>
        <v>8157</v>
      </c>
      <c r="Y280" s="124"/>
      <c r="Z280" s="132" t="str">
        <f>$A$159</f>
        <v>50БМ.КТ-140</v>
      </c>
      <c r="AA280" s="4" t="str">
        <f>$B$159</f>
        <v>Комплект траверс стола L1400мм</v>
      </c>
      <c r="AB280" s="4" t="str">
        <f>$C$159</f>
        <v>1394*100*43</v>
      </c>
      <c r="AC280" s="4">
        <v>6</v>
      </c>
      <c r="AD280" s="134">
        <f>D$159</f>
        <v>3735</v>
      </c>
      <c r="AF280" s="121"/>
      <c r="AG280" s="126"/>
      <c r="AH280" s="126"/>
      <c r="AI280" s="126"/>
      <c r="AJ280" s="124"/>
      <c r="AL280" s="121"/>
      <c r="AM280" s="126"/>
      <c r="AN280" s="126"/>
    </row>
    <row r="281" spans="1:40" x14ac:dyDescent="0.2">
      <c r="A281" s="14" t="s">
        <v>595</v>
      </c>
      <c r="B281" s="39" t="s">
        <v>126</v>
      </c>
      <c r="C281" s="40" t="s">
        <v>138</v>
      </c>
      <c r="D281" s="81">
        <f t="shared" si="55"/>
        <v>67425</v>
      </c>
      <c r="E281" s="66">
        <f t="shared" si="54"/>
        <v>87652.5</v>
      </c>
      <c r="F281" s="1" t="s">
        <v>901</v>
      </c>
      <c r="G281" s="99"/>
      <c r="H281" s="132" t="s">
        <v>175</v>
      </c>
      <c r="I281" s="4" t="s">
        <v>146</v>
      </c>
      <c r="J281" s="4" t="s">
        <v>152</v>
      </c>
      <c r="K281" s="4">
        <v>6</v>
      </c>
      <c r="L281" s="133">
        <f>D$170</f>
        <v>2519</v>
      </c>
      <c r="M281" s="186"/>
      <c r="N281" s="132" t="str">
        <f t="shared" si="66"/>
        <v>50БОО.ОСЗ-147К</v>
      </c>
      <c r="O281" s="4" t="str">
        <f t="shared" si="67"/>
        <v>Комплект опор стола О-образных завершающих 1475мм (2шт.)</v>
      </c>
      <c r="P281" s="4" t="str">
        <f t="shared" si="68"/>
        <v>1475*60*718</v>
      </c>
      <c r="Q281" s="4">
        <v>1</v>
      </c>
      <c r="R281" s="133">
        <f t="shared" si="69"/>
        <v>13587</v>
      </c>
      <c r="S281" s="1"/>
      <c r="T281" s="132" t="str">
        <f t="shared" si="63"/>
        <v>50БОО.ОСЗ-147</v>
      </c>
      <c r="U281" s="4" t="str">
        <f t="shared" si="64"/>
        <v>Опора стола О-образная завершающая 1475мм</v>
      </c>
      <c r="V281" s="4" t="str">
        <f t="shared" si="65"/>
        <v>1475*60*718</v>
      </c>
      <c r="W281" s="4">
        <v>2</v>
      </c>
      <c r="X281" s="133">
        <f>D318</f>
        <v>8157</v>
      </c>
      <c r="Y281" s="124"/>
      <c r="Z281" s="132" t="str">
        <f>$A$160</f>
        <v>50БМ.КТ-160</v>
      </c>
      <c r="AA281" s="4" t="str">
        <f>$B$160</f>
        <v>Комплект траверс стола L1600мм</v>
      </c>
      <c r="AB281" s="4" t="str">
        <f>$C$160</f>
        <v>1594*100*43</v>
      </c>
      <c r="AC281" s="4">
        <v>6</v>
      </c>
      <c r="AD281" s="134">
        <f>D$160</f>
        <v>3735</v>
      </c>
      <c r="AF281" s="121"/>
      <c r="AG281" s="126"/>
      <c r="AH281" s="126"/>
      <c r="AI281" s="126"/>
      <c r="AJ281" s="124"/>
      <c r="AL281" s="121"/>
      <c r="AM281" s="126"/>
      <c r="AN281" s="126"/>
    </row>
    <row r="282" spans="1:40" ht="16.5" thickBot="1" x14ac:dyDescent="0.25">
      <c r="A282" s="15" t="s">
        <v>596</v>
      </c>
      <c r="B282" s="41" t="s">
        <v>126</v>
      </c>
      <c r="C282" s="42" t="s">
        <v>139</v>
      </c>
      <c r="D282" s="90">
        <f t="shared" si="55"/>
        <v>70611</v>
      </c>
      <c r="E282" s="67">
        <f t="shared" si="54"/>
        <v>91794.3</v>
      </c>
      <c r="F282" s="1" t="s">
        <v>902</v>
      </c>
      <c r="G282" s="99"/>
      <c r="H282" s="135" t="s">
        <v>176</v>
      </c>
      <c r="I282" s="18" t="s">
        <v>146</v>
      </c>
      <c r="J282" s="18" t="s">
        <v>153</v>
      </c>
      <c r="K282" s="18">
        <v>6</v>
      </c>
      <c r="L282" s="141">
        <f>D$171</f>
        <v>2741</v>
      </c>
      <c r="M282" s="186"/>
      <c r="N282" s="135" t="str">
        <f t="shared" si="66"/>
        <v>50БОО.ОСЗ-147К</v>
      </c>
      <c r="O282" s="18" t="str">
        <f t="shared" si="67"/>
        <v>Комплект опор стола О-образных завершающих 1475мм (2шт.)</v>
      </c>
      <c r="P282" s="18" t="str">
        <f t="shared" si="68"/>
        <v>1475*60*718</v>
      </c>
      <c r="Q282" s="18">
        <v>1</v>
      </c>
      <c r="R282" s="141">
        <f t="shared" si="69"/>
        <v>13587</v>
      </c>
      <c r="S282" s="1"/>
      <c r="T282" s="135" t="str">
        <f t="shared" si="63"/>
        <v>50БОО.ОСЗ-147</v>
      </c>
      <c r="U282" s="18" t="str">
        <f t="shared" si="64"/>
        <v>Опора стола О-образная завершающая 1475мм</v>
      </c>
      <c r="V282" s="18" t="str">
        <f t="shared" si="65"/>
        <v>1475*60*718</v>
      </c>
      <c r="W282" s="18">
        <v>2</v>
      </c>
      <c r="X282" s="141">
        <f>D318</f>
        <v>8157</v>
      </c>
      <c r="Y282" s="124"/>
      <c r="Z282" s="135" t="str">
        <f>$A$161</f>
        <v>50БМ.КТ-180</v>
      </c>
      <c r="AA282" s="18" t="str">
        <f>$B$161</f>
        <v>Комплект траверс стола L1800мм</v>
      </c>
      <c r="AB282" s="18" t="str">
        <f>$C$161</f>
        <v>1794*100*43</v>
      </c>
      <c r="AC282" s="18">
        <v>6</v>
      </c>
      <c r="AD282" s="136">
        <f>D$161</f>
        <v>4044</v>
      </c>
      <c r="AF282" s="121"/>
      <c r="AG282" s="126"/>
      <c r="AH282" s="126"/>
      <c r="AI282" s="126"/>
      <c r="AJ282" s="124"/>
      <c r="AL282" s="121"/>
      <c r="AM282" s="126"/>
      <c r="AN282" s="126"/>
    </row>
    <row r="283" spans="1:40" x14ac:dyDescent="0.2">
      <c r="A283" s="36" t="s">
        <v>597</v>
      </c>
      <c r="B283" s="37" t="s">
        <v>100</v>
      </c>
      <c r="C283" s="38" t="s">
        <v>101</v>
      </c>
      <c r="D283" s="26">
        <f t="shared" si="55"/>
        <v>21678</v>
      </c>
      <c r="E283" s="65">
        <f t="shared" si="54"/>
        <v>28181.4</v>
      </c>
      <c r="F283" s="1" t="s">
        <v>925</v>
      </c>
      <c r="G283" s="99"/>
      <c r="H283" s="139" t="s">
        <v>196</v>
      </c>
      <c r="I283" s="97" t="s">
        <v>161</v>
      </c>
      <c r="J283" s="97" t="s">
        <v>162</v>
      </c>
      <c r="K283" s="97">
        <v>1</v>
      </c>
      <c r="L283" s="140">
        <f>D$184</f>
        <v>2761</v>
      </c>
      <c r="M283" s="186"/>
      <c r="N283" s="139" t="str">
        <f>$A$312</f>
        <v>50БОО.ОСЗ-123К</v>
      </c>
      <c r="O283" s="97" t="str">
        <f>$B$312</f>
        <v>Комплект опор стола О-образных завершающих 1235мм (2шт.)</v>
      </c>
      <c r="P283" s="97" t="str">
        <f>$C$312</f>
        <v>1235*60*718</v>
      </c>
      <c r="Q283" s="97">
        <v>1</v>
      </c>
      <c r="R283" s="140">
        <f>$D$312</f>
        <v>12687</v>
      </c>
      <c r="S283" s="1"/>
      <c r="T283" s="130" t="str">
        <f>$A$157</f>
        <v>50БМ.КТ-100</v>
      </c>
      <c r="U283" s="97" t="str">
        <f>$B$157</f>
        <v>Комплект траверс стола L1000мм</v>
      </c>
      <c r="V283" s="97" t="str">
        <f>$C$157</f>
        <v>994*100*43</v>
      </c>
      <c r="W283" s="97">
        <v>2</v>
      </c>
      <c r="X283" s="140">
        <f>D$157</f>
        <v>3115</v>
      </c>
      <c r="Y283" s="124"/>
      <c r="Z283" s="121"/>
      <c r="AA283" s="126"/>
      <c r="AB283" s="126"/>
      <c r="AC283" s="126"/>
      <c r="AD283" s="124"/>
      <c r="AF283" s="121"/>
      <c r="AG283" s="126"/>
      <c r="AH283" s="126"/>
      <c r="AI283" s="126"/>
      <c r="AJ283" s="124"/>
      <c r="AL283" s="121"/>
      <c r="AM283" s="126"/>
      <c r="AN283" s="126"/>
    </row>
    <row r="284" spans="1:40" x14ac:dyDescent="0.2">
      <c r="A284" s="22" t="s">
        <v>598</v>
      </c>
      <c r="B284" s="39" t="s">
        <v>100</v>
      </c>
      <c r="C284" s="40" t="s">
        <v>102</v>
      </c>
      <c r="D284" s="5">
        <f t="shared" si="55"/>
        <v>22738</v>
      </c>
      <c r="E284" s="66">
        <f t="shared" si="54"/>
        <v>29559.4</v>
      </c>
      <c r="F284" s="1" t="s">
        <v>926</v>
      </c>
      <c r="G284" s="99"/>
      <c r="H284" s="132" t="s">
        <v>197</v>
      </c>
      <c r="I284" s="4" t="s">
        <v>161</v>
      </c>
      <c r="J284" s="4" t="s">
        <v>163</v>
      </c>
      <c r="K284" s="4">
        <v>1</v>
      </c>
      <c r="L284" s="133">
        <f>D$185</f>
        <v>3201</v>
      </c>
      <c r="M284" s="186"/>
      <c r="N284" s="132" t="str">
        <f t="shared" ref="N284:N297" si="70">$A$312</f>
        <v>50БОО.ОСЗ-123К</v>
      </c>
      <c r="O284" s="4" t="str">
        <f t="shared" ref="O284:O297" si="71">$B$312</f>
        <v>Комплект опор стола О-образных завершающих 1235мм (2шт.)</v>
      </c>
      <c r="P284" s="4" t="str">
        <f t="shared" ref="P284:P297" si="72">$C$312</f>
        <v>1235*60*718</v>
      </c>
      <c r="Q284" s="4">
        <v>1</v>
      </c>
      <c r="R284" s="133">
        <f t="shared" ref="R284:R297" si="73">$D$312</f>
        <v>12687</v>
      </c>
      <c r="S284" s="1"/>
      <c r="T284" s="132" t="str">
        <f>$A$158</f>
        <v>50БМ.КТ-120</v>
      </c>
      <c r="U284" s="4" t="str">
        <f>$B$158</f>
        <v>Комплект траверс стола L1200мм</v>
      </c>
      <c r="V284" s="4" t="str">
        <f>$C$158</f>
        <v>1194*100*43</v>
      </c>
      <c r="W284" s="4">
        <v>2</v>
      </c>
      <c r="X284" s="133">
        <f>D$158</f>
        <v>3425</v>
      </c>
      <c r="Y284" s="124"/>
      <c r="Z284" s="121"/>
      <c r="AA284" s="126"/>
      <c r="AB284" s="126"/>
      <c r="AC284" s="126"/>
      <c r="AD284" s="124"/>
      <c r="AF284" s="121"/>
      <c r="AG284" s="126"/>
      <c r="AH284" s="126"/>
      <c r="AI284" s="126"/>
      <c r="AJ284" s="124"/>
      <c r="AL284" s="121"/>
      <c r="AM284" s="126"/>
      <c r="AN284" s="126"/>
    </row>
    <row r="285" spans="1:40" x14ac:dyDescent="0.2">
      <c r="A285" s="22" t="s">
        <v>599</v>
      </c>
      <c r="B285" s="39" t="s">
        <v>100</v>
      </c>
      <c r="C285" s="40" t="s">
        <v>103</v>
      </c>
      <c r="D285" s="5">
        <f t="shared" si="55"/>
        <v>23788</v>
      </c>
      <c r="E285" s="66">
        <f t="shared" si="54"/>
        <v>30924.400000000001</v>
      </c>
      <c r="F285" s="1" t="s">
        <v>927</v>
      </c>
      <c r="G285" s="99"/>
      <c r="H285" s="132" t="s">
        <v>198</v>
      </c>
      <c r="I285" s="4" t="s">
        <v>161</v>
      </c>
      <c r="J285" s="4" t="s">
        <v>164</v>
      </c>
      <c r="K285" s="4">
        <v>1</v>
      </c>
      <c r="L285" s="133">
        <f>D$186</f>
        <v>3631</v>
      </c>
      <c r="M285" s="186"/>
      <c r="N285" s="132" t="str">
        <f t="shared" si="70"/>
        <v>50БОО.ОСЗ-123К</v>
      </c>
      <c r="O285" s="4" t="str">
        <f t="shared" si="71"/>
        <v>Комплект опор стола О-образных завершающих 1235мм (2шт.)</v>
      </c>
      <c r="P285" s="4" t="str">
        <f t="shared" si="72"/>
        <v>1235*60*718</v>
      </c>
      <c r="Q285" s="4">
        <v>1</v>
      </c>
      <c r="R285" s="133">
        <f t="shared" si="73"/>
        <v>12687</v>
      </c>
      <c r="S285" s="1"/>
      <c r="T285" s="132" t="str">
        <f>$A$159</f>
        <v>50БМ.КТ-140</v>
      </c>
      <c r="U285" s="4" t="str">
        <f>$B$159</f>
        <v>Комплект траверс стола L1400мм</v>
      </c>
      <c r="V285" s="4" t="str">
        <f>$C$159</f>
        <v>1394*100*43</v>
      </c>
      <c r="W285" s="4">
        <v>2</v>
      </c>
      <c r="X285" s="133">
        <f>D$159</f>
        <v>3735</v>
      </c>
      <c r="Y285" s="124"/>
      <c r="Z285" s="121"/>
      <c r="AA285" s="126"/>
      <c r="AB285" s="126"/>
      <c r="AC285" s="126"/>
      <c r="AD285" s="124"/>
      <c r="AF285" s="121"/>
      <c r="AG285" s="126"/>
      <c r="AH285" s="126"/>
      <c r="AI285" s="126"/>
      <c r="AJ285" s="124"/>
      <c r="AL285" s="121"/>
      <c r="AM285" s="126"/>
      <c r="AN285" s="126"/>
    </row>
    <row r="286" spans="1:40" x14ac:dyDescent="0.2">
      <c r="A286" s="22" t="s">
        <v>600</v>
      </c>
      <c r="B286" s="39" t="s">
        <v>100</v>
      </c>
      <c r="C286" s="40" t="s">
        <v>104</v>
      </c>
      <c r="D286" s="5">
        <f t="shared" si="55"/>
        <v>24259</v>
      </c>
      <c r="E286" s="66">
        <f t="shared" si="54"/>
        <v>31536.7</v>
      </c>
      <c r="F286" s="1" t="s">
        <v>928</v>
      </c>
      <c r="G286" s="99"/>
      <c r="H286" s="132" t="s">
        <v>199</v>
      </c>
      <c r="I286" s="4" t="s">
        <v>161</v>
      </c>
      <c r="J286" s="4" t="s">
        <v>165</v>
      </c>
      <c r="K286" s="4">
        <v>1</v>
      </c>
      <c r="L286" s="133">
        <f>D$187</f>
        <v>4102</v>
      </c>
      <c r="M286" s="186"/>
      <c r="N286" s="132" t="str">
        <f t="shared" si="70"/>
        <v>50БОО.ОСЗ-123К</v>
      </c>
      <c r="O286" s="4" t="str">
        <f t="shared" si="71"/>
        <v>Комплект опор стола О-образных завершающих 1235мм (2шт.)</v>
      </c>
      <c r="P286" s="4" t="str">
        <f t="shared" si="72"/>
        <v>1235*60*718</v>
      </c>
      <c r="Q286" s="4">
        <v>1</v>
      </c>
      <c r="R286" s="133">
        <f t="shared" si="73"/>
        <v>12687</v>
      </c>
      <c r="S286" s="1"/>
      <c r="T286" s="132" t="str">
        <f>$A$160</f>
        <v>50БМ.КТ-160</v>
      </c>
      <c r="U286" s="4" t="str">
        <f>$B$160</f>
        <v>Комплект траверс стола L1600мм</v>
      </c>
      <c r="V286" s="4" t="str">
        <f>$C$160</f>
        <v>1594*100*43</v>
      </c>
      <c r="W286" s="4">
        <v>2</v>
      </c>
      <c r="X286" s="133">
        <f>D$160</f>
        <v>3735</v>
      </c>
      <c r="Y286" s="124"/>
      <c r="Z286" s="121"/>
      <c r="AA286" s="126"/>
      <c r="AB286" s="126"/>
      <c r="AC286" s="126"/>
      <c r="AD286" s="124"/>
      <c r="AF286" s="121"/>
      <c r="AG286" s="126"/>
      <c r="AH286" s="126"/>
      <c r="AI286" s="126"/>
      <c r="AJ286" s="124"/>
      <c r="AL286" s="121"/>
      <c r="AM286" s="126"/>
      <c r="AN286" s="126"/>
    </row>
    <row r="287" spans="1:40" ht="16.5" thickBot="1" x14ac:dyDescent="0.25">
      <c r="A287" s="47" t="s">
        <v>601</v>
      </c>
      <c r="B287" s="41" t="s">
        <v>100</v>
      </c>
      <c r="C287" s="42" t="s">
        <v>105</v>
      </c>
      <c r="D287" s="43">
        <f t="shared" si="55"/>
        <v>25347</v>
      </c>
      <c r="E287" s="67">
        <f t="shared" si="54"/>
        <v>32951.1</v>
      </c>
      <c r="F287" s="1" t="s">
        <v>929</v>
      </c>
      <c r="G287" s="99"/>
      <c r="H287" s="137" t="s">
        <v>200</v>
      </c>
      <c r="I287" s="30" t="s">
        <v>161</v>
      </c>
      <c r="J287" s="30" t="s">
        <v>166</v>
      </c>
      <c r="K287" s="30">
        <v>1</v>
      </c>
      <c r="L287" s="138">
        <f>D$188</f>
        <v>4572</v>
      </c>
      <c r="M287" s="186"/>
      <c r="N287" s="137" t="str">
        <f t="shared" si="70"/>
        <v>50БОО.ОСЗ-123К</v>
      </c>
      <c r="O287" s="30" t="str">
        <f t="shared" si="71"/>
        <v>Комплект опор стола О-образных завершающих 1235мм (2шт.)</v>
      </c>
      <c r="P287" s="30" t="str">
        <f t="shared" si="72"/>
        <v>1235*60*718</v>
      </c>
      <c r="Q287" s="30">
        <v>1</v>
      </c>
      <c r="R287" s="138">
        <f t="shared" si="73"/>
        <v>12687</v>
      </c>
      <c r="S287" s="1"/>
      <c r="T287" s="137" t="str">
        <f>$A$161</f>
        <v>50БМ.КТ-180</v>
      </c>
      <c r="U287" s="30" t="str">
        <f>$B$161</f>
        <v>Комплект траверс стола L1800мм</v>
      </c>
      <c r="V287" s="30" t="str">
        <f>$C$161</f>
        <v>1794*100*43</v>
      </c>
      <c r="W287" s="30">
        <v>2</v>
      </c>
      <c r="X287" s="138">
        <f>D$161</f>
        <v>4044</v>
      </c>
      <c r="Y287" s="124"/>
      <c r="Z287" s="121"/>
      <c r="AA287" s="126"/>
      <c r="AB287" s="126"/>
      <c r="AC287" s="126"/>
      <c r="AD287" s="124"/>
      <c r="AF287" s="121"/>
      <c r="AG287" s="126"/>
      <c r="AH287" s="126"/>
      <c r="AI287" s="126"/>
      <c r="AJ287" s="124"/>
      <c r="AL287" s="121"/>
      <c r="AM287" s="126"/>
      <c r="AN287" s="126"/>
    </row>
    <row r="288" spans="1:40" x14ac:dyDescent="0.2">
      <c r="A288" s="36" t="s">
        <v>602</v>
      </c>
      <c r="B288" s="37" t="s">
        <v>106</v>
      </c>
      <c r="C288" s="38" t="s">
        <v>108</v>
      </c>
      <c r="D288" s="26">
        <f t="shared" si="55"/>
        <v>38375</v>
      </c>
      <c r="E288" s="65">
        <f t="shared" si="54"/>
        <v>49887.5</v>
      </c>
      <c r="F288" s="1" t="s">
        <v>930</v>
      </c>
      <c r="G288" s="99"/>
      <c r="H288" s="130" t="s">
        <v>196</v>
      </c>
      <c r="I288" s="13" t="s">
        <v>161</v>
      </c>
      <c r="J288" s="13" t="s">
        <v>162</v>
      </c>
      <c r="K288" s="13">
        <v>2</v>
      </c>
      <c r="L288" s="131">
        <f>D$184</f>
        <v>2761</v>
      </c>
      <c r="M288" s="186"/>
      <c r="N288" s="130" t="str">
        <f t="shared" si="70"/>
        <v>50БОО.ОСЗ-123К</v>
      </c>
      <c r="O288" s="13" t="str">
        <f t="shared" si="71"/>
        <v>Комплект опор стола О-образных завершающих 1235мм (2шт.)</v>
      </c>
      <c r="P288" s="13" t="str">
        <f t="shared" si="72"/>
        <v>1235*60*718</v>
      </c>
      <c r="Q288" s="13">
        <v>1</v>
      </c>
      <c r="R288" s="131">
        <f t="shared" si="73"/>
        <v>12687</v>
      </c>
      <c r="S288" s="1"/>
      <c r="T288" s="130" t="str">
        <f t="shared" ref="T288:T297" si="74">$A$317</f>
        <v>50БОО.ОСП-123</v>
      </c>
      <c r="U288" s="13" t="str">
        <f t="shared" ref="U288:U297" si="75">$B$317</f>
        <v>Опора стола О-образная проходная 1235мм</v>
      </c>
      <c r="V288" s="13" t="str">
        <f t="shared" ref="V288:V297" si="76">$C$317</f>
        <v>1235*60*718</v>
      </c>
      <c r="W288" s="13">
        <v>1</v>
      </c>
      <c r="X288" s="131">
        <f>D317</f>
        <v>7706</v>
      </c>
      <c r="Y288" s="124"/>
      <c r="Z288" s="130" t="str">
        <f>$A$157</f>
        <v>50БМ.КТ-100</v>
      </c>
      <c r="AA288" s="13" t="str">
        <f>$B$157</f>
        <v>Комплект траверс стола L1000мм</v>
      </c>
      <c r="AB288" s="13" t="str">
        <f>$C$157</f>
        <v>994*100*43</v>
      </c>
      <c r="AC288" s="13">
        <v>4</v>
      </c>
      <c r="AD288" s="131">
        <f>D$157</f>
        <v>3115</v>
      </c>
      <c r="AF288" s="121"/>
      <c r="AG288" s="126"/>
      <c r="AH288" s="126"/>
      <c r="AI288" s="126"/>
      <c r="AJ288" s="124"/>
      <c r="AL288" s="121"/>
      <c r="AM288" s="126"/>
      <c r="AN288" s="126"/>
    </row>
    <row r="289" spans="1:64" x14ac:dyDescent="0.2">
      <c r="A289" s="22" t="s">
        <v>603</v>
      </c>
      <c r="B289" s="39" t="s">
        <v>106</v>
      </c>
      <c r="C289" s="40" t="s">
        <v>109</v>
      </c>
      <c r="D289" s="5">
        <f t="shared" si="55"/>
        <v>40495</v>
      </c>
      <c r="E289" s="66">
        <f t="shared" si="54"/>
        <v>52643.5</v>
      </c>
      <c r="F289" s="1" t="s">
        <v>931</v>
      </c>
      <c r="G289" s="99"/>
      <c r="H289" s="132" t="s">
        <v>197</v>
      </c>
      <c r="I289" s="4" t="s">
        <v>161</v>
      </c>
      <c r="J289" s="4" t="s">
        <v>163</v>
      </c>
      <c r="K289" s="4">
        <v>2</v>
      </c>
      <c r="L289" s="133">
        <f>D$185</f>
        <v>3201</v>
      </c>
      <c r="M289" s="186"/>
      <c r="N289" s="132" t="str">
        <f t="shared" si="70"/>
        <v>50БОО.ОСЗ-123К</v>
      </c>
      <c r="O289" s="4" t="str">
        <f t="shared" si="71"/>
        <v>Комплект опор стола О-образных завершающих 1235мм (2шт.)</v>
      </c>
      <c r="P289" s="4" t="str">
        <f t="shared" si="72"/>
        <v>1235*60*718</v>
      </c>
      <c r="Q289" s="4">
        <v>1</v>
      </c>
      <c r="R289" s="133">
        <f t="shared" si="73"/>
        <v>12687</v>
      </c>
      <c r="S289" s="1"/>
      <c r="T289" s="132" t="str">
        <f t="shared" si="74"/>
        <v>50БОО.ОСП-123</v>
      </c>
      <c r="U289" s="4" t="str">
        <f t="shared" si="75"/>
        <v>Опора стола О-образная проходная 1235мм</v>
      </c>
      <c r="V289" s="4" t="str">
        <f t="shared" si="76"/>
        <v>1235*60*718</v>
      </c>
      <c r="W289" s="4">
        <v>1</v>
      </c>
      <c r="X289" s="133">
        <f>D317</f>
        <v>7706</v>
      </c>
      <c r="Y289" s="124"/>
      <c r="Z289" s="132" t="str">
        <f>$A$158</f>
        <v>50БМ.КТ-120</v>
      </c>
      <c r="AA289" s="4" t="str">
        <f>$B$158</f>
        <v>Комплект траверс стола L1200мм</v>
      </c>
      <c r="AB289" s="4" t="str">
        <f>$C$158</f>
        <v>1194*100*43</v>
      </c>
      <c r="AC289" s="4">
        <v>4</v>
      </c>
      <c r="AD289" s="133">
        <f>D$158</f>
        <v>3425</v>
      </c>
      <c r="AF289" s="121"/>
      <c r="AG289" s="126"/>
      <c r="AH289" s="126"/>
      <c r="AI289" s="126"/>
      <c r="AJ289" s="124"/>
      <c r="AL289" s="121"/>
      <c r="AM289" s="126"/>
      <c r="AN289" s="126"/>
    </row>
    <row r="290" spans="1:64" x14ac:dyDescent="0.2">
      <c r="A290" s="22" t="s">
        <v>604</v>
      </c>
      <c r="B290" s="39" t="s">
        <v>106</v>
      </c>
      <c r="C290" s="40" t="s">
        <v>110</v>
      </c>
      <c r="D290" s="5">
        <f t="shared" si="55"/>
        <v>42595</v>
      </c>
      <c r="E290" s="66">
        <f t="shared" si="54"/>
        <v>55373.5</v>
      </c>
      <c r="F290" s="1" t="s">
        <v>932</v>
      </c>
      <c r="G290" s="99"/>
      <c r="H290" s="132" t="s">
        <v>198</v>
      </c>
      <c r="I290" s="4" t="s">
        <v>161</v>
      </c>
      <c r="J290" s="4" t="s">
        <v>164</v>
      </c>
      <c r="K290" s="4">
        <v>2</v>
      </c>
      <c r="L290" s="133">
        <f>D$186</f>
        <v>3631</v>
      </c>
      <c r="M290" s="186"/>
      <c r="N290" s="132" t="str">
        <f t="shared" si="70"/>
        <v>50БОО.ОСЗ-123К</v>
      </c>
      <c r="O290" s="4" t="str">
        <f t="shared" si="71"/>
        <v>Комплект опор стола О-образных завершающих 1235мм (2шт.)</v>
      </c>
      <c r="P290" s="4" t="str">
        <f t="shared" si="72"/>
        <v>1235*60*718</v>
      </c>
      <c r="Q290" s="4">
        <v>1</v>
      </c>
      <c r="R290" s="133">
        <f t="shared" si="73"/>
        <v>12687</v>
      </c>
      <c r="S290" s="1"/>
      <c r="T290" s="132" t="str">
        <f t="shared" si="74"/>
        <v>50БОО.ОСП-123</v>
      </c>
      <c r="U290" s="4" t="str">
        <f t="shared" si="75"/>
        <v>Опора стола О-образная проходная 1235мм</v>
      </c>
      <c r="V290" s="4" t="str">
        <f t="shared" si="76"/>
        <v>1235*60*718</v>
      </c>
      <c r="W290" s="4">
        <v>1</v>
      </c>
      <c r="X290" s="133">
        <f>D317</f>
        <v>7706</v>
      </c>
      <c r="Y290" s="124"/>
      <c r="Z290" s="132" t="str">
        <f>$A$159</f>
        <v>50БМ.КТ-140</v>
      </c>
      <c r="AA290" s="4" t="str">
        <f>$B$159</f>
        <v>Комплект траверс стола L1400мм</v>
      </c>
      <c r="AB290" s="4" t="str">
        <f>$C$159</f>
        <v>1394*100*43</v>
      </c>
      <c r="AC290" s="4">
        <v>4</v>
      </c>
      <c r="AD290" s="133">
        <f>D$159</f>
        <v>3735</v>
      </c>
      <c r="AF290" s="121"/>
      <c r="AG290" s="126"/>
      <c r="AH290" s="126"/>
      <c r="AI290" s="126"/>
      <c r="AJ290" s="124"/>
      <c r="AL290" s="121"/>
      <c r="AM290" s="126"/>
      <c r="AN290" s="126"/>
    </row>
    <row r="291" spans="1:64" x14ac:dyDescent="0.2">
      <c r="A291" s="22" t="s">
        <v>605</v>
      </c>
      <c r="B291" s="39" t="s">
        <v>106</v>
      </c>
      <c r="C291" s="40" t="s">
        <v>111</v>
      </c>
      <c r="D291" s="5">
        <f t="shared" si="55"/>
        <v>43537</v>
      </c>
      <c r="E291" s="66">
        <f t="shared" si="54"/>
        <v>56598.1</v>
      </c>
      <c r="F291" s="1" t="s">
        <v>851</v>
      </c>
      <c r="G291" s="99"/>
      <c r="H291" s="132" t="s">
        <v>199</v>
      </c>
      <c r="I291" s="4" t="s">
        <v>161</v>
      </c>
      <c r="J291" s="4" t="s">
        <v>165</v>
      </c>
      <c r="K291" s="4">
        <v>2</v>
      </c>
      <c r="L291" s="133">
        <f>D$187</f>
        <v>4102</v>
      </c>
      <c r="M291" s="186"/>
      <c r="N291" s="132" t="str">
        <f t="shared" si="70"/>
        <v>50БОО.ОСЗ-123К</v>
      </c>
      <c r="O291" s="4" t="str">
        <f t="shared" si="71"/>
        <v>Комплект опор стола О-образных завершающих 1235мм (2шт.)</v>
      </c>
      <c r="P291" s="4" t="str">
        <f t="shared" si="72"/>
        <v>1235*60*718</v>
      </c>
      <c r="Q291" s="4">
        <v>1</v>
      </c>
      <c r="R291" s="133">
        <f t="shared" si="73"/>
        <v>12687</v>
      </c>
      <c r="S291" s="1"/>
      <c r="T291" s="132" t="str">
        <f t="shared" si="74"/>
        <v>50БОО.ОСП-123</v>
      </c>
      <c r="U291" s="4" t="str">
        <f t="shared" si="75"/>
        <v>Опора стола О-образная проходная 1235мм</v>
      </c>
      <c r="V291" s="4" t="str">
        <f t="shared" si="76"/>
        <v>1235*60*718</v>
      </c>
      <c r="W291" s="4">
        <v>1</v>
      </c>
      <c r="X291" s="133">
        <f>D317</f>
        <v>7706</v>
      </c>
      <c r="Y291" s="124"/>
      <c r="Z291" s="132" t="str">
        <f>$A$160</f>
        <v>50БМ.КТ-160</v>
      </c>
      <c r="AA291" s="4" t="str">
        <f>$B$160</f>
        <v>Комплект траверс стола L1600мм</v>
      </c>
      <c r="AB291" s="4" t="str">
        <f>$C$160</f>
        <v>1594*100*43</v>
      </c>
      <c r="AC291" s="4">
        <v>4</v>
      </c>
      <c r="AD291" s="133">
        <f>D$160</f>
        <v>3735</v>
      </c>
      <c r="AF291" s="121"/>
      <c r="AG291" s="126"/>
      <c r="AH291" s="126"/>
      <c r="AI291" s="126"/>
      <c r="AJ291" s="124"/>
      <c r="AL291" s="121"/>
      <c r="AM291" s="126"/>
      <c r="AN291" s="126"/>
    </row>
    <row r="292" spans="1:64" ht="16.5" thickBot="1" x14ac:dyDescent="0.25">
      <c r="A292" s="47" t="s">
        <v>606</v>
      </c>
      <c r="B292" s="41" t="s">
        <v>106</v>
      </c>
      <c r="C292" s="42" t="s">
        <v>112</v>
      </c>
      <c r="D292" s="43">
        <f t="shared" si="55"/>
        <v>45713</v>
      </c>
      <c r="E292" s="67">
        <f t="shared" si="54"/>
        <v>59426.9</v>
      </c>
      <c r="F292" s="1" t="s">
        <v>933</v>
      </c>
      <c r="G292" s="99"/>
      <c r="H292" s="135" t="s">
        <v>200</v>
      </c>
      <c r="I292" s="18" t="s">
        <v>161</v>
      </c>
      <c r="J292" s="18" t="s">
        <v>166</v>
      </c>
      <c r="K292" s="18">
        <v>2</v>
      </c>
      <c r="L292" s="141">
        <f>D$188</f>
        <v>4572</v>
      </c>
      <c r="M292" s="186"/>
      <c r="N292" s="135" t="str">
        <f t="shared" si="70"/>
        <v>50БОО.ОСЗ-123К</v>
      </c>
      <c r="O292" s="18" t="str">
        <f t="shared" si="71"/>
        <v>Комплект опор стола О-образных завершающих 1235мм (2шт.)</v>
      </c>
      <c r="P292" s="18" t="str">
        <f t="shared" si="72"/>
        <v>1235*60*718</v>
      </c>
      <c r="Q292" s="18">
        <v>1</v>
      </c>
      <c r="R292" s="141">
        <f t="shared" si="73"/>
        <v>12687</v>
      </c>
      <c r="S292" s="1"/>
      <c r="T292" s="135" t="str">
        <f t="shared" si="74"/>
        <v>50БОО.ОСП-123</v>
      </c>
      <c r="U292" s="18" t="str">
        <f t="shared" si="75"/>
        <v>Опора стола О-образная проходная 1235мм</v>
      </c>
      <c r="V292" s="18" t="str">
        <f t="shared" si="76"/>
        <v>1235*60*718</v>
      </c>
      <c r="W292" s="18">
        <v>1</v>
      </c>
      <c r="X292" s="141">
        <f>D317</f>
        <v>7706</v>
      </c>
      <c r="Y292" s="124"/>
      <c r="Z292" s="135" t="str">
        <f>$A$161</f>
        <v>50БМ.КТ-180</v>
      </c>
      <c r="AA292" s="18" t="str">
        <f>$B$161</f>
        <v>Комплект траверс стола L1800мм</v>
      </c>
      <c r="AB292" s="18" t="str">
        <f>$C$161</f>
        <v>1794*100*43</v>
      </c>
      <c r="AC292" s="18">
        <v>4</v>
      </c>
      <c r="AD292" s="141">
        <f>D$161</f>
        <v>4044</v>
      </c>
      <c r="AF292" s="121"/>
      <c r="AG292" s="126"/>
      <c r="AH292" s="126"/>
      <c r="AI292" s="126"/>
      <c r="AJ292" s="124"/>
      <c r="AL292" s="121"/>
      <c r="AM292" s="126"/>
      <c r="AN292" s="126"/>
    </row>
    <row r="293" spans="1:64" x14ac:dyDescent="0.2">
      <c r="A293" s="36" t="s">
        <v>607</v>
      </c>
      <c r="B293" s="37" t="s">
        <v>107</v>
      </c>
      <c r="C293" s="38" t="s">
        <v>113</v>
      </c>
      <c r="D293" s="26">
        <f t="shared" si="55"/>
        <v>55072</v>
      </c>
      <c r="E293" s="65">
        <f t="shared" si="54"/>
        <v>71593.600000000006</v>
      </c>
      <c r="F293" s="1" t="s">
        <v>934</v>
      </c>
      <c r="G293" s="99"/>
      <c r="H293" s="139" t="s">
        <v>196</v>
      </c>
      <c r="I293" s="97" t="s">
        <v>161</v>
      </c>
      <c r="J293" s="97" t="s">
        <v>162</v>
      </c>
      <c r="K293" s="97">
        <v>3</v>
      </c>
      <c r="L293" s="140">
        <f>D$184</f>
        <v>2761</v>
      </c>
      <c r="M293" s="186"/>
      <c r="N293" s="139" t="str">
        <f t="shared" si="70"/>
        <v>50БОО.ОСЗ-123К</v>
      </c>
      <c r="O293" s="97" t="str">
        <f t="shared" si="71"/>
        <v>Комплект опор стола О-образных завершающих 1235мм (2шт.)</v>
      </c>
      <c r="P293" s="97" t="str">
        <f t="shared" si="72"/>
        <v>1235*60*718</v>
      </c>
      <c r="Q293" s="97">
        <v>1</v>
      </c>
      <c r="R293" s="140">
        <f t="shared" si="73"/>
        <v>12687</v>
      </c>
      <c r="S293" s="1"/>
      <c r="T293" s="139" t="str">
        <f t="shared" si="74"/>
        <v>50БОО.ОСП-123</v>
      </c>
      <c r="U293" s="97" t="str">
        <f t="shared" si="75"/>
        <v>Опора стола О-образная проходная 1235мм</v>
      </c>
      <c r="V293" s="97" t="str">
        <f t="shared" si="76"/>
        <v>1235*60*718</v>
      </c>
      <c r="W293" s="97">
        <v>2</v>
      </c>
      <c r="X293" s="140">
        <f>D317</f>
        <v>7706</v>
      </c>
      <c r="Y293" s="124"/>
      <c r="Z293" s="139" t="str">
        <f>$A$157</f>
        <v>50БМ.КТ-100</v>
      </c>
      <c r="AA293" s="97" t="str">
        <f>$B$157</f>
        <v>Комплект траверс стола L1000мм</v>
      </c>
      <c r="AB293" s="97" t="str">
        <f>$C$157</f>
        <v>994*100*43</v>
      </c>
      <c r="AC293" s="97">
        <v>6</v>
      </c>
      <c r="AD293" s="140">
        <f>D$157</f>
        <v>3115</v>
      </c>
      <c r="AF293" s="121"/>
      <c r="AG293" s="126"/>
      <c r="AH293" s="126"/>
      <c r="AI293" s="126"/>
      <c r="AJ293" s="124"/>
      <c r="AL293" s="121"/>
      <c r="AM293" s="126"/>
      <c r="AN293" s="126"/>
    </row>
    <row r="294" spans="1:64" x14ac:dyDescent="0.2">
      <c r="A294" s="22" t="s">
        <v>608</v>
      </c>
      <c r="B294" s="39" t="s">
        <v>107</v>
      </c>
      <c r="C294" s="40" t="s">
        <v>112</v>
      </c>
      <c r="D294" s="5">
        <f t="shared" si="55"/>
        <v>58252</v>
      </c>
      <c r="E294" s="66">
        <f t="shared" si="54"/>
        <v>75727.600000000006</v>
      </c>
      <c r="F294" s="1" t="s">
        <v>935</v>
      </c>
      <c r="G294" s="99"/>
      <c r="H294" s="132" t="s">
        <v>197</v>
      </c>
      <c r="I294" s="4" t="s">
        <v>161</v>
      </c>
      <c r="J294" s="4" t="s">
        <v>163</v>
      </c>
      <c r="K294" s="4">
        <v>3</v>
      </c>
      <c r="L294" s="133">
        <f>D$185</f>
        <v>3201</v>
      </c>
      <c r="M294" s="186"/>
      <c r="N294" s="132" t="str">
        <f t="shared" si="70"/>
        <v>50БОО.ОСЗ-123К</v>
      </c>
      <c r="O294" s="4" t="str">
        <f t="shared" si="71"/>
        <v>Комплект опор стола О-образных завершающих 1235мм (2шт.)</v>
      </c>
      <c r="P294" s="4" t="str">
        <f t="shared" si="72"/>
        <v>1235*60*718</v>
      </c>
      <c r="Q294" s="4">
        <v>1</v>
      </c>
      <c r="R294" s="133">
        <f t="shared" si="73"/>
        <v>12687</v>
      </c>
      <c r="S294" s="1"/>
      <c r="T294" s="132" t="str">
        <f t="shared" si="74"/>
        <v>50БОО.ОСП-123</v>
      </c>
      <c r="U294" s="4" t="str">
        <f t="shared" si="75"/>
        <v>Опора стола О-образная проходная 1235мм</v>
      </c>
      <c r="V294" s="4" t="str">
        <f t="shared" si="76"/>
        <v>1235*60*718</v>
      </c>
      <c r="W294" s="4">
        <v>2</v>
      </c>
      <c r="X294" s="133">
        <f>D317</f>
        <v>7706</v>
      </c>
      <c r="Y294" s="124"/>
      <c r="Z294" s="132" t="str">
        <f>$A$158</f>
        <v>50БМ.КТ-120</v>
      </c>
      <c r="AA294" s="4" t="str">
        <f>$B$158</f>
        <v>Комплект траверс стола L1200мм</v>
      </c>
      <c r="AB294" s="4" t="str">
        <f>$C$158</f>
        <v>1194*100*43</v>
      </c>
      <c r="AC294" s="4">
        <v>6</v>
      </c>
      <c r="AD294" s="133">
        <f>D$158</f>
        <v>3425</v>
      </c>
      <c r="AF294" s="121"/>
      <c r="AG294" s="126"/>
      <c r="AH294" s="126"/>
      <c r="AI294" s="126"/>
      <c r="AJ294" s="124"/>
      <c r="AL294" s="121"/>
      <c r="AM294" s="126"/>
      <c r="AN294" s="126"/>
    </row>
    <row r="295" spans="1:64" x14ac:dyDescent="0.2">
      <c r="A295" s="22" t="s">
        <v>609</v>
      </c>
      <c r="B295" s="39" t="s">
        <v>107</v>
      </c>
      <c r="C295" s="40" t="s">
        <v>114</v>
      </c>
      <c r="D295" s="5">
        <f t="shared" si="55"/>
        <v>61402</v>
      </c>
      <c r="E295" s="66">
        <f t="shared" si="54"/>
        <v>79822.600000000006</v>
      </c>
      <c r="F295" s="1" t="s">
        <v>936</v>
      </c>
      <c r="G295" s="99"/>
      <c r="H295" s="132" t="s">
        <v>198</v>
      </c>
      <c r="I295" s="4" t="s">
        <v>161</v>
      </c>
      <c r="J295" s="4" t="s">
        <v>164</v>
      </c>
      <c r="K295" s="4">
        <v>3</v>
      </c>
      <c r="L295" s="133">
        <f>D$186</f>
        <v>3631</v>
      </c>
      <c r="M295" s="186"/>
      <c r="N295" s="132" t="str">
        <f t="shared" si="70"/>
        <v>50БОО.ОСЗ-123К</v>
      </c>
      <c r="O295" s="4" t="str">
        <f t="shared" si="71"/>
        <v>Комплект опор стола О-образных завершающих 1235мм (2шт.)</v>
      </c>
      <c r="P295" s="4" t="str">
        <f t="shared" si="72"/>
        <v>1235*60*718</v>
      </c>
      <c r="Q295" s="4">
        <v>1</v>
      </c>
      <c r="R295" s="133">
        <f t="shared" si="73"/>
        <v>12687</v>
      </c>
      <c r="S295" s="1"/>
      <c r="T295" s="132" t="str">
        <f t="shared" si="74"/>
        <v>50БОО.ОСП-123</v>
      </c>
      <c r="U295" s="4" t="str">
        <f t="shared" si="75"/>
        <v>Опора стола О-образная проходная 1235мм</v>
      </c>
      <c r="V295" s="4" t="str">
        <f t="shared" si="76"/>
        <v>1235*60*718</v>
      </c>
      <c r="W295" s="4">
        <v>2</v>
      </c>
      <c r="X295" s="133">
        <f>D317</f>
        <v>7706</v>
      </c>
      <c r="Y295" s="124"/>
      <c r="Z295" s="132" t="str">
        <f>$A$159</f>
        <v>50БМ.КТ-140</v>
      </c>
      <c r="AA295" s="4" t="str">
        <f>$B$159</f>
        <v>Комплект траверс стола L1400мм</v>
      </c>
      <c r="AB295" s="4" t="str">
        <f>$C$159</f>
        <v>1394*100*43</v>
      </c>
      <c r="AC295" s="4">
        <v>6</v>
      </c>
      <c r="AD295" s="133">
        <f>D$159</f>
        <v>3735</v>
      </c>
      <c r="AF295" s="121"/>
      <c r="AG295" s="126"/>
      <c r="AH295" s="126"/>
      <c r="AI295" s="126"/>
      <c r="AJ295" s="124"/>
      <c r="AL295" s="121"/>
      <c r="AM295" s="126"/>
      <c r="AN295" s="126"/>
    </row>
    <row r="296" spans="1:64" x14ac:dyDescent="0.2">
      <c r="A296" s="22" t="s">
        <v>610</v>
      </c>
      <c r="B296" s="39" t="s">
        <v>107</v>
      </c>
      <c r="C296" s="40" t="s">
        <v>115</v>
      </c>
      <c r="D296" s="5">
        <f t="shared" si="55"/>
        <v>62815</v>
      </c>
      <c r="E296" s="66">
        <f t="shared" si="54"/>
        <v>81659.5</v>
      </c>
      <c r="F296" s="1" t="s">
        <v>937</v>
      </c>
      <c r="G296" s="99"/>
      <c r="H296" s="132" t="s">
        <v>199</v>
      </c>
      <c r="I296" s="4" t="s">
        <v>161</v>
      </c>
      <c r="J296" s="4" t="s">
        <v>165</v>
      </c>
      <c r="K296" s="4">
        <v>3</v>
      </c>
      <c r="L296" s="133">
        <f>D$187</f>
        <v>4102</v>
      </c>
      <c r="M296" s="186"/>
      <c r="N296" s="132" t="str">
        <f t="shared" si="70"/>
        <v>50БОО.ОСЗ-123К</v>
      </c>
      <c r="O296" s="4" t="str">
        <f t="shared" si="71"/>
        <v>Комплект опор стола О-образных завершающих 1235мм (2шт.)</v>
      </c>
      <c r="P296" s="4" t="str">
        <f t="shared" si="72"/>
        <v>1235*60*718</v>
      </c>
      <c r="Q296" s="4">
        <v>1</v>
      </c>
      <c r="R296" s="133">
        <f t="shared" si="73"/>
        <v>12687</v>
      </c>
      <c r="S296" s="1"/>
      <c r="T296" s="132" t="str">
        <f t="shared" si="74"/>
        <v>50БОО.ОСП-123</v>
      </c>
      <c r="U296" s="4" t="str">
        <f t="shared" si="75"/>
        <v>Опора стола О-образная проходная 1235мм</v>
      </c>
      <c r="V296" s="4" t="str">
        <f t="shared" si="76"/>
        <v>1235*60*718</v>
      </c>
      <c r="W296" s="4">
        <v>2</v>
      </c>
      <c r="X296" s="133">
        <f>D317</f>
        <v>7706</v>
      </c>
      <c r="Y296" s="124"/>
      <c r="Z296" s="132" t="str">
        <f>$A$160</f>
        <v>50БМ.КТ-160</v>
      </c>
      <c r="AA296" s="4" t="str">
        <f>$B$160</f>
        <v>Комплект траверс стола L1600мм</v>
      </c>
      <c r="AB296" s="4" t="str">
        <f>$C$160</f>
        <v>1594*100*43</v>
      </c>
      <c r="AC296" s="4">
        <v>6</v>
      </c>
      <c r="AD296" s="133">
        <f>D$160</f>
        <v>3735</v>
      </c>
      <c r="AF296" s="121"/>
      <c r="AG296" s="126"/>
      <c r="AH296" s="126"/>
      <c r="AI296" s="126"/>
      <c r="AJ296" s="124"/>
      <c r="AL296" s="121"/>
      <c r="AM296" s="126"/>
      <c r="AN296" s="126"/>
    </row>
    <row r="297" spans="1:64" ht="16.5" thickBot="1" x14ac:dyDescent="0.25">
      <c r="A297" s="47" t="s">
        <v>611</v>
      </c>
      <c r="B297" s="41" t="s">
        <v>107</v>
      </c>
      <c r="C297" s="42" t="s">
        <v>116</v>
      </c>
      <c r="D297" s="43">
        <f t="shared" si="55"/>
        <v>66079</v>
      </c>
      <c r="E297" s="67">
        <f t="shared" si="54"/>
        <v>85902.7</v>
      </c>
      <c r="F297" s="1" t="s">
        <v>938</v>
      </c>
      <c r="G297" s="99"/>
      <c r="H297" s="137" t="s">
        <v>200</v>
      </c>
      <c r="I297" s="30" t="s">
        <v>161</v>
      </c>
      <c r="J297" s="30" t="s">
        <v>166</v>
      </c>
      <c r="K297" s="30">
        <v>3</v>
      </c>
      <c r="L297" s="138">
        <f>D$188</f>
        <v>4572</v>
      </c>
      <c r="M297" s="186"/>
      <c r="N297" s="137" t="str">
        <f t="shared" si="70"/>
        <v>50БОО.ОСЗ-123К</v>
      </c>
      <c r="O297" s="30" t="str">
        <f t="shared" si="71"/>
        <v>Комплект опор стола О-образных завершающих 1235мм (2шт.)</v>
      </c>
      <c r="P297" s="30" t="str">
        <f t="shared" si="72"/>
        <v>1235*60*718</v>
      </c>
      <c r="Q297" s="30">
        <v>1</v>
      </c>
      <c r="R297" s="138">
        <f t="shared" si="73"/>
        <v>12687</v>
      </c>
      <c r="S297" s="1"/>
      <c r="T297" s="137" t="str">
        <f t="shared" si="74"/>
        <v>50БОО.ОСП-123</v>
      </c>
      <c r="U297" s="30" t="str">
        <f t="shared" si="75"/>
        <v>Опора стола О-образная проходная 1235мм</v>
      </c>
      <c r="V297" s="30" t="str">
        <f t="shared" si="76"/>
        <v>1235*60*718</v>
      </c>
      <c r="W297" s="30">
        <v>2</v>
      </c>
      <c r="X297" s="138">
        <f>D317</f>
        <v>7706</v>
      </c>
      <c r="Y297" s="124"/>
      <c r="Z297" s="135" t="str">
        <f>$A$161</f>
        <v>50БМ.КТ-180</v>
      </c>
      <c r="AA297" s="18" t="str">
        <f>$B$161</f>
        <v>Комплект траверс стола L1800мм</v>
      </c>
      <c r="AB297" s="18" t="str">
        <f>$C$161</f>
        <v>1794*100*43</v>
      </c>
      <c r="AC297" s="18">
        <v>6</v>
      </c>
      <c r="AD297" s="141">
        <f>D$161</f>
        <v>4044</v>
      </c>
      <c r="AF297" s="121"/>
      <c r="AG297" s="126"/>
      <c r="AH297" s="126"/>
      <c r="AI297" s="126"/>
      <c r="AJ297" s="124"/>
      <c r="AL297" s="121"/>
      <c r="AM297" s="126"/>
      <c r="AN297" s="126"/>
    </row>
    <row r="298" spans="1:64" ht="63" x14ac:dyDescent="0.2">
      <c r="A298" s="48" t="s">
        <v>612</v>
      </c>
      <c r="B298" s="28" t="s">
        <v>210</v>
      </c>
      <c r="C298" s="38" t="s">
        <v>101</v>
      </c>
      <c r="D298" s="68">
        <f t="shared" si="55"/>
        <v>16697</v>
      </c>
      <c r="E298" s="65">
        <f t="shared" si="54"/>
        <v>21706.100000000002</v>
      </c>
      <c r="F298" s="1" t="s">
        <v>939</v>
      </c>
      <c r="G298" s="99"/>
      <c r="H298" s="130" t="s">
        <v>196</v>
      </c>
      <c r="I298" s="13" t="s">
        <v>161</v>
      </c>
      <c r="J298" s="13" t="s">
        <v>162</v>
      </c>
      <c r="K298" s="13">
        <v>1</v>
      </c>
      <c r="L298" s="131">
        <f>D$184</f>
        <v>2761</v>
      </c>
      <c r="M298" s="186"/>
      <c r="N298" s="130" t="str">
        <f>$A$317</f>
        <v>50БОО.ОСП-123</v>
      </c>
      <c r="O298" s="13" t="str">
        <f>$B$317</f>
        <v>Опора стола О-образная проходная 1235мм</v>
      </c>
      <c r="P298" s="13" t="str">
        <f>$C$317</f>
        <v>1235*60*718</v>
      </c>
      <c r="Q298" s="13">
        <v>1</v>
      </c>
      <c r="R298" s="131">
        <f>D317</f>
        <v>7706</v>
      </c>
      <c r="S298" s="1"/>
      <c r="T298" s="130" t="str">
        <f>$A$157</f>
        <v>50БМ.КТ-100</v>
      </c>
      <c r="U298" s="13" t="str">
        <f>$B$157</f>
        <v>Комплект траверс стола L1000мм</v>
      </c>
      <c r="V298" s="13" t="str">
        <f>$C$157</f>
        <v>994*100*43</v>
      </c>
      <c r="W298" s="13">
        <v>2</v>
      </c>
      <c r="X298" s="131">
        <f>D$157</f>
        <v>3115</v>
      </c>
      <c r="Y298" s="124"/>
      <c r="Z298" s="121"/>
      <c r="AA298" s="126"/>
      <c r="AB298" s="126"/>
      <c r="AC298" s="126"/>
      <c r="AD298" s="124"/>
      <c r="AF298" s="121"/>
      <c r="AG298" s="126"/>
      <c r="AH298" s="126"/>
      <c r="AI298" s="126"/>
      <c r="AJ298" s="124"/>
      <c r="AL298" s="121"/>
      <c r="AM298" s="126"/>
      <c r="AN298" s="126"/>
    </row>
    <row r="299" spans="1:64" ht="63" x14ac:dyDescent="0.2">
      <c r="A299" s="49" t="s">
        <v>613</v>
      </c>
      <c r="B299" s="8" t="s">
        <v>210</v>
      </c>
      <c r="C299" s="40" t="s">
        <v>102</v>
      </c>
      <c r="D299" s="69">
        <f t="shared" si="55"/>
        <v>17757</v>
      </c>
      <c r="E299" s="66">
        <f t="shared" si="54"/>
        <v>23084.100000000002</v>
      </c>
      <c r="F299" s="1" t="s">
        <v>940</v>
      </c>
      <c r="G299" s="99"/>
      <c r="H299" s="132" t="s">
        <v>197</v>
      </c>
      <c r="I299" s="4" t="s">
        <v>161</v>
      </c>
      <c r="J299" s="4" t="s">
        <v>163</v>
      </c>
      <c r="K299" s="4">
        <v>1</v>
      </c>
      <c r="L299" s="133">
        <f>D$185</f>
        <v>3201</v>
      </c>
      <c r="M299" s="186"/>
      <c r="N299" s="132" t="str">
        <f>$A$317</f>
        <v>50БОО.ОСП-123</v>
      </c>
      <c r="O299" s="4" t="str">
        <f>$B$317</f>
        <v>Опора стола О-образная проходная 1235мм</v>
      </c>
      <c r="P299" s="4" t="str">
        <f>$C$317</f>
        <v>1235*60*718</v>
      </c>
      <c r="Q299" s="4">
        <v>1</v>
      </c>
      <c r="R299" s="133">
        <f>D317</f>
        <v>7706</v>
      </c>
      <c r="S299" s="1"/>
      <c r="T299" s="132" t="str">
        <f>$A$158</f>
        <v>50БМ.КТ-120</v>
      </c>
      <c r="U299" s="4" t="str">
        <f>$B$158</f>
        <v>Комплект траверс стола L1200мм</v>
      </c>
      <c r="V299" s="4" t="str">
        <f>$C$158</f>
        <v>1194*100*43</v>
      </c>
      <c r="W299" s="4">
        <v>2</v>
      </c>
      <c r="X299" s="133">
        <f>D$158</f>
        <v>3425</v>
      </c>
      <c r="Y299" s="124"/>
      <c r="Z299" s="121"/>
      <c r="AA299" s="126"/>
      <c r="AB299" s="126"/>
      <c r="AC299" s="126"/>
      <c r="AD299" s="124"/>
      <c r="AF299" s="121"/>
      <c r="AG299" s="126"/>
      <c r="AH299" s="126"/>
      <c r="AI299" s="126"/>
      <c r="AJ299" s="124"/>
      <c r="AL299" s="121"/>
      <c r="AM299" s="126"/>
      <c r="AN299" s="126"/>
    </row>
    <row r="300" spans="1:64" ht="63" x14ac:dyDescent="0.2">
      <c r="A300" s="49" t="s">
        <v>614</v>
      </c>
      <c r="B300" s="8" t="s">
        <v>210</v>
      </c>
      <c r="C300" s="40" t="s">
        <v>103</v>
      </c>
      <c r="D300" s="69">
        <f t="shared" si="55"/>
        <v>18807</v>
      </c>
      <c r="E300" s="66">
        <f t="shared" si="54"/>
        <v>24449.100000000002</v>
      </c>
      <c r="F300" s="1" t="s">
        <v>941</v>
      </c>
      <c r="G300" s="99"/>
      <c r="H300" s="132" t="s">
        <v>198</v>
      </c>
      <c r="I300" s="4" t="s">
        <v>161</v>
      </c>
      <c r="J300" s="4" t="s">
        <v>164</v>
      </c>
      <c r="K300" s="4">
        <v>1</v>
      </c>
      <c r="L300" s="133">
        <f>D$186</f>
        <v>3631</v>
      </c>
      <c r="M300" s="186"/>
      <c r="N300" s="132" t="str">
        <f>$A$317</f>
        <v>50БОО.ОСП-123</v>
      </c>
      <c r="O300" s="4" t="str">
        <f>$B$317</f>
        <v>Опора стола О-образная проходная 1235мм</v>
      </c>
      <c r="P300" s="4" t="str">
        <f>$C$317</f>
        <v>1235*60*718</v>
      </c>
      <c r="Q300" s="4">
        <v>1</v>
      </c>
      <c r="R300" s="133">
        <f>D317</f>
        <v>7706</v>
      </c>
      <c r="S300" s="1"/>
      <c r="T300" s="132" t="str">
        <f>$A$159</f>
        <v>50БМ.КТ-140</v>
      </c>
      <c r="U300" s="4" t="str">
        <f>$B$159</f>
        <v>Комплект траверс стола L1400мм</v>
      </c>
      <c r="V300" s="4" t="str">
        <f>$C$159</f>
        <v>1394*100*43</v>
      </c>
      <c r="W300" s="4">
        <v>2</v>
      </c>
      <c r="X300" s="133">
        <f>D$159</f>
        <v>3735</v>
      </c>
      <c r="Y300" s="124"/>
      <c r="Z300" s="121"/>
      <c r="AA300" s="126"/>
      <c r="AB300" s="126"/>
      <c r="AC300" s="126"/>
      <c r="AD300" s="124"/>
      <c r="AF300" s="121"/>
      <c r="AG300" s="126"/>
      <c r="AH300" s="126"/>
      <c r="AI300" s="126"/>
      <c r="AJ300" s="124"/>
      <c r="AL300" s="121"/>
      <c r="AM300" s="126"/>
      <c r="AN300" s="126"/>
    </row>
    <row r="301" spans="1:64" ht="63" x14ac:dyDescent="0.2">
      <c r="A301" s="49" t="s">
        <v>615</v>
      </c>
      <c r="B301" s="8" t="s">
        <v>210</v>
      </c>
      <c r="C301" s="40" t="s">
        <v>104</v>
      </c>
      <c r="D301" s="69">
        <f t="shared" si="55"/>
        <v>19278</v>
      </c>
      <c r="E301" s="66">
        <f t="shared" si="54"/>
        <v>25061.4</v>
      </c>
      <c r="F301" s="1" t="s">
        <v>942</v>
      </c>
      <c r="G301" s="99"/>
      <c r="H301" s="132" t="s">
        <v>199</v>
      </c>
      <c r="I301" s="4" t="s">
        <v>161</v>
      </c>
      <c r="J301" s="4" t="s">
        <v>165</v>
      </c>
      <c r="K301" s="4">
        <v>1</v>
      </c>
      <c r="L301" s="133">
        <f>D$187</f>
        <v>4102</v>
      </c>
      <c r="M301" s="186"/>
      <c r="N301" s="132" t="str">
        <f>$A$317</f>
        <v>50БОО.ОСП-123</v>
      </c>
      <c r="O301" s="4" t="str">
        <f>$B$317</f>
        <v>Опора стола О-образная проходная 1235мм</v>
      </c>
      <c r="P301" s="4" t="str">
        <f>$C$317</f>
        <v>1235*60*718</v>
      </c>
      <c r="Q301" s="4">
        <v>1</v>
      </c>
      <c r="R301" s="133">
        <f>D317</f>
        <v>7706</v>
      </c>
      <c r="S301" s="1"/>
      <c r="T301" s="132" t="str">
        <f>$A$160</f>
        <v>50БМ.КТ-160</v>
      </c>
      <c r="U301" s="4" t="str">
        <f>$B$160</f>
        <v>Комплект траверс стола L1600мм</v>
      </c>
      <c r="V301" s="4" t="str">
        <f>$C$160</f>
        <v>1594*100*43</v>
      </c>
      <c r="W301" s="4">
        <v>2</v>
      </c>
      <c r="X301" s="133">
        <f>D$160</f>
        <v>3735</v>
      </c>
      <c r="Y301" s="124"/>
      <c r="Z301" s="121"/>
      <c r="AA301" s="126"/>
      <c r="AB301" s="126"/>
      <c r="AC301" s="126"/>
      <c r="AD301" s="124"/>
      <c r="AF301" s="121"/>
      <c r="AG301" s="126"/>
      <c r="AH301" s="126"/>
      <c r="AI301" s="126"/>
      <c r="AJ301" s="124"/>
      <c r="AL301" s="121"/>
      <c r="AM301" s="126"/>
      <c r="AN301" s="126"/>
    </row>
    <row r="302" spans="1:64" ht="63.75" thickBot="1" x14ac:dyDescent="0.25">
      <c r="A302" s="50" t="s">
        <v>616</v>
      </c>
      <c r="B302" s="29" t="s">
        <v>210</v>
      </c>
      <c r="C302" s="42" t="s">
        <v>105</v>
      </c>
      <c r="D302" s="70">
        <f t="shared" si="55"/>
        <v>20366</v>
      </c>
      <c r="E302" s="67">
        <f t="shared" si="54"/>
        <v>26475.8</v>
      </c>
      <c r="F302" s="1" t="s">
        <v>943</v>
      </c>
      <c r="G302" s="99"/>
      <c r="H302" s="135" t="s">
        <v>200</v>
      </c>
      <c r="I302" s="18" t="s">
        <v>161</v>
      </c>
      <c r="J302" s="18" t="s">
        <v>166</v>
      </c>
      <c r="K302" s="18">
        <v>1</v>
      </c>
      <c r="L302" s="141">
        <f>D$188</f>
        <v>4572</v>
      </c>
      <c r="M302" s="186"/>
      <c r="N302" s="135" t="str">
        <f>$A$317</f>
        <v>50БОО.ОСП-123</v>
      </c>
      <c r="O302" s="18" t="str">
        <f>$B$317</f>
        <v>Опора стола О-образная проходная 1235мм</v>
      </c>
      <c r="P302" s="18" t="str">
        <f>$C$317</f>
        <v>1235*60*718</v>
      </c>
      <c r="Q302" s="18">
        <v>1</v>
      </c>
      <c r="R302" s="141">
        <f>D317</f>
        <v>7706</v>
      </c>
      <c r="S302" s="1"/>
      <c r="T302" s="135" t="str">
        <f>$A$161</f>
        <v>50БМ.КТ-180</v>
      </c>
      <c r="U302" s="18" t="str">
        <f>$B$161</f>
        <v>Комплект траверс стола L1800мм</v>
      </c>
      <c r="V302" s="18" t="str">
        <f>$C$161</f>
        <v>1794*100*43</v>
      </c>
      <c r="W302" s="18">
        <v>2</v>
      </c>
      <c r="X302" s="141">
        <f>D$161</f>
        <v>4044</v>
      </c>
      <c r="Y302" s="124"/>
      <c r="Z302" s="121"/>
      <c r="AA302" s="126"/>
      <c r="AB302" s="126"/>
      <c r="AC302" s="126"/>
      <c r="AD302" s="124"/>
      <c r="AF302" s="121"/>
      <c r="AG302" s="126"/>
      <c r="AH302" s="126"/>
      <c r="AI302" s="126"/>
      <c r="AJ302" s="124"/>
      <c r="AL302" s="121"/>
      <c r="AM302" s="126"/>
      <c r="AN302" s="126"/>
    </row>
    <row r="303" spans="1:64" ht="31.5" x14ac:dyDescent="0.2">
      <c r="A303" s="57" t="s">
        <v>445</v>
      </c>
      <c r="B303" s="84" t="s">
        <v>397</v>
      </c>
      <c r="C303" s="38" t="s">
        <v>369</v>
      </c>
      <c r="D303" s="80">
        <v>3621</v>
      </c>
      <c r="E303" s="119">
        <f t="shared" si="54"/>
        <v>4707.3</v>
      </c>
      <c r="F303" s="99" t="s">
        <v>645</v>
      </c>
      <c r="G303" s="99"/>
      <c r="H303" s="121"/>
      <c r="I303" s="126"/>
      <c r="J303" s="126"/>
      <c r="K303" s="126"/>
      <c r="L303" s="126"/>
      <c r="M303" s="186"/>
      <c r="N303" s="121"/>
      <c r="O303" s="126"/>
      <c r="P303" s="126"/>
      <c r="Q303" s="126"/>
      <c r="R303" s="126"/>
      <c r="S303" s="121"/>
      <c r="T303" s="121"/>
      <c r="U303" s="126"/>
      <c r="V303" s="126"/>
      <c r="W303" s="126"/>
      <c r="X303" s="126"/>
      <c r="Y303" s="126"/>
      <c r="Z303" s="121"/>
      <c r="AA303" s="126"/>
      <c r="AB303" s="126"/>
      <c r="AC303" s="126"/>
      <c r="AD303" s="126"/>
      <c r="AE303" s="121"/>
      <c r="AF303" s="121"/>
      <c r="AG303" s="126"/>
      <c r="AH303" s="126"/>
      <c r="AI303" s="126"/>
      <c r="AJ303" s="126"/>
      <c r="AL303" s="121"/>
      <c r="AM303" s="126"/>
      <c r="AN303" s="126"/>
      <c r="AO303" s="126"/>
      <c r="AP303" s="126"/>
      <c r="BE303" s="121"/>
      <c r="BF303" s="126"/>
      <c r="BG303" s="126"/>
      <c r="BH303" s="126"/>
      <c r="BI303" s="126"/>
      <c r="BJ303" s="126"/>
      <c r="BK303" s="107"/>
      <c r="BL303" s="121"/>
    </row>
    <row r="304" spans="1:64" ht="31.5" x14ac:dyDescent="0.2">
      <c r="A304" s="52" t="s">
        <v>446</v>
      </c>
      <c r="B304" s="86" t="s">
        <v>398</v>
      </c>
      <c r="C304" s="40" t="s">
        <v>348</v>
      </c>
      <c r="D304" s="81">
        <v>4344</v>
      </c>
      <c r="E304" s="151">
        <f t="shared" si="54"/>
        <v>5647.2</v>
      </c>
      <c r="F304" s="1" t="s">
        <v>644</v>
      </c>
      <c r="G304" s="99"/>
      <c r="M304" s="186"/>
      <c r="N304" s="121"/>
      <c r="Q304" s="1"/>
      <c r="R304" s="1"/>
      <c r="T304" s="1"/>
      <c r="U304" s="1"/>
      <c r="V304" s="1"/>
    </row>
    <row r="305" spans="1:63" ht="31.5" x14ac:dyDescent="0.2">
      <c r="A305" s="52" t="s">
        <v>447</v>
      </c>
      <c r="B305" s="86" t="s">
        <v>389</v>
      </c>
      <c r="C305" s="40" t="s">
        <v>294</v>
      </c>
      <c r="D305" s="81">
        <v>4778</v>
      </c>
      <c r="E305" s="151">
        <f t="shared" si="54"/>
        <v>6211.4000000000005</v>
      </c>
      <c r="F305" s="1" t="s">
        <v>643</v>
      </c>
      <c r="G305" s="99"/>
      <c r="M305" s="186"/>
      <c r="N305" s="121"/>
      <c r="Q305" s="1"/>
      <c r="R305" s="1"/>
      <c r="T305" s="1"/>
      <c r="U305" s="1"/>
      <c r="V305" s="1"/>
    </row>
    <row r="306" spans="1:63" ht="31.5" x14ac:dyDescent="0.2">
      <c r="A306" s="52" t="s">
        <v>448</v>
      </c>
      <c r="B306" s="86" t="s">
        <v>399</v>
      </c>
      <c r="C306" s="40" t="s">
        <v>400</v>
      </c>
      <c r="D306" s="81">
        <v>6345</v>
      </c>
      <c r="E306" s="151">
        <f t="shared" si="54"/>
        <v>8248.5</v>
      </c>
      <c r="F306" s="1" t="s">
        <v>640</v>
      </c>
      <c r="G306" s="99"/>
      <c r="M306" s="186"/>
      <c r="N306" s="121"/>
      <c r="Q306" s="1"/>
      <c r="R306" s="1"/>
      <c r="T306" s="1"/>
      <c r="U306" s="1"/>
      <c r="V306" s="1"/>
    </row>
    <row r="307" spans="1:63" ht="31.5" x14ac:dyDescent="0.2">
      <c r="A307" s="52" t="s">
        <v>449</v>
      </c>
      <c r="B307" s="86" t="s">
        <v>401</v>
      </c>
      <c r="C307" s="40" t="s">
        <v>402</v>
      </c>
      <c r="D307" s="81">
        <v>6795</v>
      </c>
      <c r="E307" s="151">
        <f t="shared" si="54"/>
        <v>8833.5</v>
      </c>
      <c r="F307" s="1" t="s">
        <v>641</v>
      </c>
      <c r="G307" s="99"/>
      <c r="M307" s="186"/>
      <c r="N307" s="121"/>
      <c r="Q307" s="1"/>
      <c r="R307" s="1"/>
      <c r="T307" s="1"/>
      <c r="U307" s="1"/>
      <c r="V307" s="1"/>
    </row>
    <row r="308" spans="1:63" ht="32.25" thickBot="1" x14ac:dyDescent="0.25">
      <c r="A308" s="78" t="s">
        <v>450</v>
      </c>
      <c r="B308" s="94" t="s">
        <v>403</v>
      </c>
      <c r="C308" s="51" t="s">
        <v>296</v>
      </c>
      <c r="D308" s="154">
        <v>7472</v>
      </c>
      <c r="E308" s="152">
        <f t="shared" si="54"/>
        <v>9713.6</v>
      </c>
      <c r="F308" s="1" t="s">
        <v>642</v>
      </c>
      <c r="G308" s="99"/>
      <c r="M308" s="186"/>
      <c r="N308" s="121"/>
      <c r="Q308" s="1"/>
      <c r="R308" s="1"/>
      <c r="T308" s="1"/>
      <c r="U308" s="1"/>
      <c r="V308" s="1"/>
    </row>
    <row r="309" spans="1:63" ht="31.5" x14ac:dyDescent="0.2">
      <c r="A309" s="57" t="s">
        <v>451</v>
      </c>
      <c r="B309" s="37" t="s">
        <v>395</v>
      </c>
      <c r="C309" s="38" t="s">
        <v>369</v>
      </c>
      <c r="D309" s="80">
        <v>7241</v>
      </c>
      <c r="E309" s="119">
        <f t="shared" si="54"/>
        <v>9413.3000000000011</v>
      </c>
      <c r="F309" s="1" t="s">
        <v>621</v>
      </c>
      <c r="G309" s="99"/>
      <c r="M309" s="186"/>
      <c r="N309" s="121"/>
      <c r="Q309" s="1"/>
      <c r="R309" s="1"/>
      <c r="T309" s="1"/>
      <c r="U309" s="1"/>
      <c r="V309" s="1"/>
    </row>
    <row r="310" spans="1:63" s="121" customFormat="1" ht="31.5" x14ac:dyDescent="0.2">
      <c r="A310" s="52" t="s">
        <v>452</v>
      </c>
      <c r="B310" s="39" t="s">
        <v>372</v>
      </c>
      <c r="C310" s="40" t="s">
        <v>348</v>
      </c>
      <c r="D310" s="81">
        <v>8685</v>
      </c>
      <c r="E310" s="151">
        <f t="shared" si="54"/>
        <v>11290.5</v>
      </c>
      <c r="F310" s="99" t="s">
        <v>622</v>
      </c>
      <c r="G310" s="99"/>
      <c r="H310" s="1"/>
      <c r="I310" s="1"/>
      <c r="J310" s="1"/>
      <c r="K310" s="1"/>
      <c r="L310" s="1"/>
      <c r="M310" s="186"/>
      <c r="O310" s="1"/>
      <c r="P310" s="1"/>
      <c r="Q310" s="1"/>
      <c r="R310" s="1"/>
      <c r="S310" s="7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26"/>
      <c r="AH310" s="126"/>
      <c r="AI310" s="126"/>
      <c r="AJ310" s="126"/>
      <c r="AM310" s="126"/>
      <c r="AN310" s="126"/>
      <c r="AO310" s="126"/>
      <c r="AP310" s="126"/>
      <c r="BF310" s="126"/>
      <c r="BG310" s="126"/>
      <c r="BH310" s="126"/>
      <c r="BI310" s="126"/>
      <c r="BJ310" s="126"/>
      <c r="BK310" s="107"/>
    </row>
    <row r="311" spans="1:63" ht="31.5" x14ac:dyDescent="0.2">
      <c r="A311" s="52" t="s">
        <v>453</v>
      </c>
      <c r="B311" s="39" t="s">
        <v>374</v>
      </c>
      <c r="C311" s="40" t="s">
        <v>294</v>
      </c>
      <c r="D311" s="81">
        <v>9554</v>
      </c>
      <c r="E311" s="151">
        <f t="shared" si="54"/>
        <v>12420.2</v>
      </c>
      <c r="F311" s="1" t="s">
        <v>623</v>
      </c>
      <c r="G311" s="99"/>
      <c r="M311" s="186"/>
      <c r="N311" s="121"/>
      <c r="Q311" s="1"/>
      <c r="R311" s="1"/>
      <c r="T311" s="1"/>
      <c r="U311" s="1"/>
      <c r="V311" s="1"/>
    </row>
    <row r="312" spans="1:63" ht="31.5" x14ac:dyDescent="0.2">
      <c r="A312" s="52" t="s">
        <v>454</v>
      </c>
      <c r="B312" s="39" t="s">
        <v>404</v>
      </c>
      <c r="C312" s="40" t="s">
        <v>400</v>
      </c>
      <c r="D312" s="81">
        <v>12687</v>
      </c>
      <c r="E312" s="151">
        <f t="shared" si="54"/>
        <v>16493.100000000002</v>
      </c>
      <c r="F312" s="1" t="s">
        <v>618</v>
      </c>
      <c r="G312" s="99"/>
      <c r="M312" s="186"/>
      <c r="N312" s="121"/>
      <c r="Q312" s="1"/>
      <c r="R312" s="1"/>
      <c r="T312" s="1"/>
      <c r="U312" s="1"/>
      <c r="V312" s="1"/>
    </row>
    <row r="313" spans="1:63" ht="31.5" x14ac:dyDescent="0.2">
      <c r="A313" s="52" t="s">
        <v>455</v>
      </c>
      <c r="B313" s="39" t="s">
        <v>405</v>
      </c>
      <c r="C313" s="40" t="s">
        <v>402</v>
      </c>
      <c r="D313" s="81">
        <v>13587</v>
      </c>
      <c r="E313" s="151">
        <f t="shared" si="54"/>
        <v>17663.100000000002</v>
      </c>
      <c r="F313" s="1" t="s">
        <v>619</v>
      </c>
      <c r="G313" s="99"/>
      <c r="M313" s="186"/>
      <c r="N313" s="121"/>
    </row>
    <row r="314" spans="1:63" ht="32.25" thickBot="1" x14ac:dyDescent="0.25">
      <c r="A314" s="55" t="s">
        <v>456</v>
      </c>
      <c r="B314" s="41" t="s">
        <v>406</v>
      </c>
      <c r="C314" s="42" t="s">
        <v>296</v>
      </c>
      <c r="D314" s="90">
        <v>14941</v>
      </c>
      <c r="E314" s="153">
        <f t="shared" si="54"/>
        <v>19423.3</v>
      </c>
      <c r="F314" s="1" t="s">
        <v>620</v>
      </c>
      <c r="G314" s="99"/>
      <c r="M314" s="186"/>
      <c r="N314" s="121"/>
    </row>
    <row r="315" spans="1:63" ht="31.5" x14ac:dyDescent="0.2">
      <c r="A315" s="52" t="s">
        <v>457</v>
      </c>
      <c r="B315" s="86" t="s">
        <v>407</v>
      </c>
      <c r="C315" s="40" t="s">
        <v>348</v>
      </c>
      <c r="D315" s="81">
        <v>5123</v>
      </c>
      <c r="E315" s="151">
        <f t="shared" si="54"/>
        <v>6659.9000000000005</v>
      </c>
      <c r="F315" s="1" t="s">
        <v>655</v>
      </c>
      <c r="G315" s="99"/>
      <c r="M315" s="186"/>
      <c r="N315" s="121"/>
    </row>
    <row r="316" spans="1:63" ht="31.5" x14ac:dyDescent="0.2">
      <c r="A316" s="52" t="s">
        <v>458</v>
      </c>
      <c r="B316" s="86" t="s">
        <v>408</v>
      </c>
      <c r="C316" s="40" t="s">
        <v>294</v>
      </c>
      <c r="D316" s="81">
        <v>5638</v>
      </c>
      <c r="E316" s="151">
        <f t="shared" si="54"/>
        <v>7329.4000000000005</v>
      </c>
      <c r="F316" s="1" t="s">
        <v>712</v>
      </c>
      <c r="G316" s="99"/>
      <c r="M316" s="186"/>
      <c r="N316" s="121"/>
    </row>
    <row r="317" spans="1:63" ht="31.5" x14ac:dyDescent="0.2">
      <c r="A317" s="52" t="s">
        <v>459</v>
      </c>
      <c r="B317" s="86" t="s">
        <v>409</v>
      </c>
      <c r="C317" s="40" t="s">
        <v>400</v>
      </c>
      <c r="D317" s="81">
        <v>7706</v>
      </c>
      <c r="E317" s="151">
        <f t="shared" si="54"/>
        <v>10017.800000000001</v>
      </c>
      <c r="F317" s="1" t="s">
        <v>652</v>
      </c>
      <c r="G317" s="99"/>
      <c r="M317" s="186"/>
      <c r="N317" s="121"/>
    </row>
    <row r="318" spans="1:63" ht="31.5" x14ac:dyDescent="0.2">
      <c r="A318" s="52" t="s">
        <v>460</v>
      </c>
      <c r="B318" s="86" t="s">
        <v>410</v>
      </c>
      <c r="C318" s="40" t="s">
        <v>402</v>
      </c>
      <c r="D318" s="81">
        <v>8157</v>
      </c>
      <c r="E318" s="151">
        <f t="shared" si="54"/>
        <v>10604.1</v>
      </c>
      <c r="F318" s="1" t="s">
        <v>653</v>
      </c>
      <c r="G318" s="99"/>
      <c r="M318" s="186"/>
      <c r="N318" s="121"/>
    </row>
    <row r="319" spans="1:63" ht="32.25" thickBot="1" x14ac:dyDescent="0.25">
      <c r="A319" s="55" t="s">
        <v>461</v>
      </c>
      <c r="B319" s="88" t="s">
        <v>411</v>
      </c>
      <c r="C319" s="42" t="s">
        <v>296</v>
      </c>
      <c r="D319" s="90">
        <v>8971</v>
      </c>
      <c r="E319" s="153">
        <f>D319*$E$2</f>
        <v>11662.300000000001</v>
      </c>
      <c r="F319" s="1" t="s">
        <v>654</v>
      </c>
      <c r="G319" s="99"/>
      <c r="M319" s="186"/>
      <c r="N319" s="121"/>
    </row>
    <row r="320" spans="1:63" ht="32.25" thickBot="1" x14ac:dyDescent="0.25">
      <c r="A320" s="175" t="s">
        <v>462</v>
      </c>
      <c r="B320" s="92" t="s">
        <v>412</v>
      </c>
      <c r="C320" s="45" t="s">
        <v>369</v>
      </c>
      <c r="D320" s="176">
        <v>3858</v>
      </c>
      <c r="E320" s="172">
        <f>D320*$E$2</f>
        <v>5015.4000000000005</v>
      </c>
      <c r="F320" s="1" t="s">
        <v>638</v>
      </c>
      <c r="G320" s="99"/>
      <c r="M320" s="186"/>
      <c r="N320" s="121"/>
    </row>
  </sheetData>
  <sheetProtection selectLockedCells="1" selectUnlockedCells="1"/>
  <autoFilter ref="M1:M320"/>
  <pageMargins left="0.39370078740157483" right="0.39370078740157483" top="0.39370078740157483" bottom="0.39370078740157483" header="0.78740157480314965" footer="0.78740157480314965"/>
  <pageSetup paperSize="9" scale="80" firstPageNumber="0" orientation="portrait" horizontalDpi="300" verticalDpi="300" r:id="rId1"/>
  <headerFooter alignWithMargins="0"/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Столы, П-образные</vt:lpstr>
      <vt:lpstr>Столы, О-образные</vt:lpstr>
      <vt:lpstr>Таблица</vt:lpstr>
      <vt:lpstr>'Столы, О-образные'!Область_печати</vt:lpstr>
      <vt:lpstr>'Столы, П-образные'!Область_печати</vt:lpstr>
      <vt:lpstr>Таблица!Область_печати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Олег</dc:creator>
  <cp:lastModifiedBy>Manager</cp:lastModifiedBy>
  <cp:lastPrinted>2023-06-30T11:47:05Z</cp:lastPrinted>
  <dcterms:created xsi:type="dcterms:W3CDTF">2016-12-14T07:51:32Z</dcterms:created>
  <dcterms:modified xsi:type="dcterms:W3CDTF">2024-09-11T11:46:22Z</dcterms:modified>
</cp:coreProperties>
</file>